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sm-dc\Redirected\kchallis\Desktop\"/>
    </mc:Choice>
  </mc:AlternateContent>
  <bookViews>
    <workbookView xWindow="0" yWindow="0" windowWidth="22980" windowHeight="8430"/>
  </bookViews>
  <sheets>
    <sheet name="Sheet1" sheetId="1" r:id="rId1"/>
  </sheets>
  <externalReferences>
    <externalReference r:id="rId2"/>
  </externalReferences>
  <definedNames>
    <definedName name="Labor_with_Burden">[1]Betony!$E$64</definedName>
    <definedName name="overhead">[1]Betony!$I$63</definedName>
    <definedName name="profit">[1]Betony!$I$64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4" i="1" l="1"/>
  <c r="H34" i="1"/>
  <c r="E72" i="1"/>
  <c r="H72" i="1"/>
  <c r="E39" i="1"/>
  <c r="H39" i="1"/>
  <c r="E71" i="1"/>
  <c r="H71" i="1"/>
  <c r="E75" i="1"/>
  <c r="H75" i="1"/>
  <c r="E83" i="1"/>
  <c r="H83" i="1"/>
  <c r="E23" i="1"/>
  <c r="H23" i="1"/>
  <c r="E62" i="1"/>
  <c r="H62" i="1"/>
  <c r="G137" i="1"/>
  <c r="H74" i="1"/>
  <c r="E74" i="1"/>
  <c r="H67" i="1"/>
  <c r="E67" i="1"/>
  <c r="E55" i="1"/>
  <c r="H55" i="1"/>
  <c r="E20" i="1"/>
  <c r="H20" i="1"/>
  <c r="E18" i="1"/>
  <c r="H18" i="1"/>
  <c r="E19" i="1"/>
  <c r="H19" i="1"/>
  <c r="H65" i="1"/>
  <c r="E65" i="1"/>
  <c r="H17" i="1"/>
  <c r="E17" i="1"/>
  <c r="H52" i="1"/>
  <c r="E52" i="1"/>
  <c r="H91" i="1"/>
  <c r="E91" i="1"/>
  <c r="E10" i="1"/>
  <c r="E9" i="1"/>
  <c r="E8" i="1"/>
  <c r="E7" i="1"/>
  <c r="E6" i="1"/>
  <c r="E5" i="1"/>
  <c r="E4" i="1"/>
  <c r="E3" i="1"/>
  <c r="E94" i="1"/>
  <c r="E93" i="1"/>
  <c r="E92" i="1"/>
  <c r="E90" i="1"/>
  <c r="E89" i="1"/>
  <c r="E88" i="1"/>
  <c r="E87" i="1"/>
  <c r="E86" i="1"/>
  <c r="E85" i="1"/>
  <c r="E84" i="1"/>
  <c r="E82" i="1"/>
  <c r="E81" i="1"/>
  <c r="E80" i="1"/>
  <c r="E79" i="1"/>
  <c r="E78" i="1"/>
  <c r="E77" i="1"/>
  <c r="E76" i="1"/>
  <c r="E73" i="1"/>
  <c r="E70" i="1"/>
  <c r="E69" i="1"/>
  <c r="E68" i="1"/>
  <c r="E66" i="1"/>
  <c r="E64" i="1"/>
  <c r="E63" i="1"/>
  <c r="E61" i="1"/>
  <c r="E60" i="1"/>
  <c r="E59" i="1"/>
  <c r="E58" i="1"/>
  <c r="E57" i="1"/>
  <c r="E56" i="1"/>
  <c r="E54" i="1"/>
  <c r="E53" i="1"/>
  <c r="E51" i="1"/>
  <c r="E50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16" i="1"/>
  <c r="E15" i="1"/>
  <c r="E14" i="1"/>
  <c r="E13" i="1"/>
  <c r="E12" i="1"/>
  <c r="E11" i="1"/>
  <c r="E134" i="1"/>
  <c r="E133" i="1"/>
  <c r="E132" i="1"/>
  <c r="E131" i="1"/>
  <c r="E135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H10" i="1"/>
  <c r="H9" i="1"/>
  <c r="H8" i="1"/>
  <c r="H7" i="1"/>
  <c r="H6" i="1"/>
  <c r="H5" i="1"/>
  <c r="H4" i="1"/>
  <c r="H3" i="1"/>
  <c r="H94" i="1"/>
  <c r="H93" i="1"/>
  <c r="H92" i="1"/>
  <c r="H90" i="1"/>
  <c r="H89" i="1"/>
  <c r="H88" i="1"/>
  <c r="H87" i="1"/>
  <c r="H85" i="1"/>
  <c r="H84" i="1"/>
  <c r="H82" i="1"/>
  <c r="H81" i="1"/>
  <c r="H80" i="1"/>
  <c r="H79" i="1"/>
  <c r="H78" i="1"/>
  <c r="H77" i="1"/>
  <c r="H76" i="1"/>
  <c r="H73" i="1"/>
  <c r="H70" i="1"/>
  <c r="H69" i="1"/>
  <c r="H68" i="1"/>
  <c r="H66" i="1"/>
  <c r="H64" i="1"/>
  <c r="H63" i="1"/>
  <c r="H61" i="1"/>
  <c r="H60" i="1"/>
  <c r="H59" i="1"/>
  <c r="H58" i="1"/>
  <c r="H57" i="1"/>
  <c r="H56" i="1"/>
  <c r="H54" i="1"/>
  <c r="H53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2" i="1"/>
  <c r="H21" i="1"/>
  <c r="H16" i="1"/>
  <c r="H15" i="1"/>
  <c r="H14" i="1"/>
  <c r="H13" i="1"/>
  <c r="H12" i="1"/>
  <c r="H11" i="1"/>
  <c r="H134" i="1"/>
  <c r="H133" i="1"/>
  <c r="H132" i="1"/>
  <c r="H131" i="1"/>
  <c r="H135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E95" i="1"/>
  <c r="B86" i="1"/>
  <c r="H86" i="1"/>
  <c r="B137" i="1"/>
  <c r="E137" i="1"/>
  <c r="G139" i="1"/>
  <c r="H137" i="1"/>
</calcChain>
</file>

<file path=xl/sharedStrings.xml><?xml version="1.0" encoding="utf-8"?>
<sst xmlns="http://schemas.openxmlformats.org/spreadsheetml/2006/main" count="314" uniqueCount="175">
  <si>
    <t>Yucca</t>
  </si>
  <si>
    <t>Wrangler</t>
  </si>
  <si>
    <t>Whiskey Bottle</t>
  </si>
  <si>
    <t>Watershed</t>
  </si>
  <si>
    <t>Vaquero</t>
  </si>
  <si>
    <t>Upper Ranch</t>
  </si>
  <si>
    <t>Turpentine</t>
  </si>
  <si>
    <t>The Divide</t>
  </si>
  <si>
    <t>Sunset vista spur</t>
  </si>
  <si>
    <t>Stagecoach</t>
  </si>
  <si>
    <t>Soapberry Wash</t>
  </si>
  <si>
    <t>Scenic View</t>
  </si>
  <si>
    <t>Saddlehorn</t>
  </si>
  <si>
    <t>Rustler</t>
  </si>
  <si>
    <t>Powerline Road #2</t>
  </si>
  <si>
    <t>Powerline Road #1</t>
  </si>
  <si>
    <t>Old Paint Wash</t>
  </si>
  <si>
    <t>Old Camp</t>
  </si>
  <si>
    <t>Morning Vista</t>
  </si>
  <si>
    <t>Monument</t>
  </si>
  <si>
    <t>Maverick</t>
  </si>
  <si>
    <t>Latigo</t>
  </si>
  <si>
    <t>Jane Rau</t>
  </si>
  <si>
    <t>High Desert</t>
  </si>
  <si>
    <t>Hawknest</t>
  </si>
  <si>
    <t>Hackamore</t>
  </si>
  <si>
    <t>Granite Mtn Loop</t>
  </si>
  <si>
    <t>Granite Mountain</t>
  </si>
  <si>
    <t>Dry Gulch</t>
  </si>
  <si>
    <t>Dove Valley</t>
  </si>
  <si>
    <t>Dixileta</t>
  </si>
  <si>
    <t>Coyote Canyon</t>
  </si>
  <si>
    <t>Cow Poke</t>
  </si>
  <si>
    <t>Corral</t>
  </si>
  <si>
    <t>Cone Mountain</t>
  </si>
  <si>
    <t>Chuck Wagon</t>
  </si>
  <si>
    <t>Cholla Mtn Loop</t>
  </si>
  <si>
    <t>Buckshot</t>
  </si>
  <si>
    <t>Brown's Summit Spur</t>
  </si>
  <si>
    <t>Brown's Ranch Road</t>
  </si>
  <si>
    <t>Brown's Mountain</t>
  </si>
  <si>
    <t>Branding Iron</t>
  </si>
  <si>
    <t>Broken Spoke</t>
  </si>
  <si>
    <t>Bootlegger</t>
  </si>
  <si>
    <t>Black Hill</t>
  </si>
  <si>
    <t>Barb's</t>
  </si>
  <si>
    <t>Balanced Rock</t>
  </si>
  <si>
    <t>Amphitheater spur</t>
  </si>
  <si>
    <t>136th St Express</t>
  </si>
  <si>
    <t>118th St</t>
  </si>
  <si>
    <t xml:space="preserve">114th St </t>
  </si>
  <si>
    <t>Southern</t>
  </si>
  <si>
    <t>Windmill</t>
  </si>
  <si>
    <t>Windgate Pass</t>
  </si>
  <si>
    <t>West World</t>
  </si>
  <si>
    <t xml:space="preserve">Southern </t>
  </si>
  <si>
    <t>Tom's Thumb equestrian</t>
  </si>
  <si>
    <t>Tom's Thumb spur</t>
  </si>
  <si>
    <t>Tom's Thumb</t>
  </si>
  <si>
    <t>Thompson Peak Rd</t>
  </si>
  <si>
    <t>Taliesin</t>
  </si>
  <si>
    <t>Sunrise Peak spur</t>
  </si>
  <si>
    <t>Sunrise</t>
  </si>
  <si>
    <t>Sunrise equestrian access</t>
  </si>
  <si>
    <t>Saguaro Trail</t>
  </si>
  <si>
    <t>Saguaro Loop</t>
  </si>
  <si>
    <t>Rock Knob</t>
  </si>
  <si>
    <t>Ringtail</t>
  </si>
  <si>
    <t>Quartz</t>
  </si>
  <si>
    <t>Prospector</t>
  </si>
  <si>
    <t>Paradise</t>
  </si>
  <si>
    <t xml:space="preserve">Old Jeep </t>
  </si>
  <si>
    <t>Mesquite Canyon</t>
  </si>
  <si>
    <t>Marcus Landslide</t>
  </si>
  <si>
    <t xml:space="preserve">Lost Dog Wash </t>
  </si>
  <si>
    <t>Lost Dog access from school</t>
  </si>
  <si>
    <t>Lookout</t>
  </si>
  <si>
    <t>Levee</t>
  </si>
  <si>
    <t>Horseshoe</t>
  </si>
  <si>
    <t>Gateway Loop</t>
  </si>
  <si>
    <t>Feldspar</t>
  </si>
  <si>
    <t>East End</t>
  </si>
  <si>
    <t>Desert Park</t>
  </si>
  <si>
    <t>Crossover</t>
  </si>
  <si>
    <t>Caballo</t>
  </si>
  <si>
    <t>Bell Pass</t>
  </si>
  <si>
    <t>Bajada Nature Trail</t>
  </si>
  <si>
    <t>Andrews-Kinsey</t>
  </si>
  <si>
    <t>Anasazi Spur</t>
  </si>
  <si>
    <t>136th Street Spur</t>
  </si>
  <si>
    <t>104th Street</t>
  </si>
  <si>
    <t>Region</t>
  </si>
  <si>
    <t>Be sure to erase Partially Hiked when you complete the trail</t>
  </si>
  <si>
    <t>Totals</t>
  </si>
  <si>
    <t>Trail Completed</t>
  </si>
  <si>
    <t>Date</t>
  </si>
  <si>
    <t>Trail Length</t>
  </si>
  <si>
    <t>Partially Hiked</t>
  </si>
  <si>
    <t>Miles</t>
  </si>
  <si>
    <t>Distance Remaining</t>
  </si>
  <si>
    <t>Trail Name</t>
  </si>
  <si>
    <r>
      <t>(</t>
    </r>
    <r>
      <rPr>
        <b/>
        <i/>
        <sz val="16"/>
        <rFont val="Garamond"/>
        <family val="1"/>
      </rPr>
      <t>Your Name</t>
    </r>
    <r>
      <rPr>
        <b/>
        <sz val="16"/>
        <rFont val="Garamond"/>
        <family val="1"/>
      </rPr>
      <t>)</t>
    </r>
  </si>
  <si>
    <t>Kovach Family Nature trail</t>
  </si>
  <si>
    <t xml:space="preserve">Equestrian Bypass </t>
  </si>
  <si>
    <t>(at Gateway)</t>
  </si>
  <si>
    <t>from Rotary at end of 124th st</t>
  </si>
  <si>
    <t>Tom's Thumb Community Access</t>
  </si>
  <si>
    <t>connects Marcus Landslide to Caballo and equestrian parking</t>
  </si>
  <si>
    <t>From front gate to trailhead and west to public road</t>
  </si>
  <si>
    <t>Asher Hills Connector to 136 Trail</t>
  </si>
  <si>
    <t>Alma School Road Community Access</t>
  </si>
  <si>
    <t xml:space="preserve"> includes trail from lecture area to start of Latigo</t>
  </si>
  <si>
    <t>Desperado Trail</t>
  </si>
  <si>
    <t xml:space="preserve"> </t>
  </si>
  <si>
    <t>Renegade</t>
  </si>
  <si>
    <t>North Diablo Loop</t>
  </si>
  <si>
    <t xml:space="preserve">North Diablo </t>
  </si>
  <si>
    <t>Maverick to Cholla Mtn Loop Connector</t>
  </si>
  <si>
    <t>East Montgomery Road Access from 136 trail</t>
  </si>
  <si>
    <t>(off Granite Mtn Loop trail)</t>
  </si>
  <si>
    <t>UnNamed Connector SoapBerry Wash bypass and Renegade</t>
  </si>
  <si>
    <t>Sunset vista</t>
  </si>
  <si>
    <t>Stagecoach Pass Road Access</t>
  </si>
  <si>
    <t xml:space="preserve">South Diablo </t>
  </si>
  <si>
    <t>Soapberry Wash Bypass</t>
  </si>
  <si>
    <t>Service Road #4 Black Hills/Dixileta connector</t>
  </si>
  <si>
    <t xml:space="preserve"> </t>
    <phoneticPr fontId="9" type="noConversion"/>
  </si>
  <si>
    <t xml:space="preserve"> </t>
    <phoneticPr fontId="9" type="noConversion"/>
  </si>
  <si>
    <t>TOTAL</t>
  </si>
  <si>
    <t>Unnamed trails in 3C area</t>
  </si>
  <si>
    <t>distance is adding up all small segments in region</t>
  </si>
  <si>
    <t>Parallels 2C powerline NW powerline in Brown's ranch</t>
  </si>
  <si>
    <t>Central</t>
  </si>
  <si>
    <t>Service Road #3</t>
  </si>
  <si>
    <t>Service Road #2</t>
  </si>
  <si>
    <t>Service Road #1</t>
  </si>
  <si>
    <t xml:space="preserve">Saguaro Nest </t>
  </si>
  <si>
    <t>Redbird</t>
  </si>
  <si>
    <t>Gooseneck equestrian access</t>
  </si>
  <si>
    <t>Gooseneck</t>
  </si>
  <si>
    <t>County park connectors</t>
  </si>
  <si>
    <t>Northern</t>
  </si>
  <si>
    <t>Western Express</t>
  </si>
  <si>
    <t>Malpais</t>
  </si>
  <si>
    <t>Axle Grease</t>
  </si>
  <si>
    <t>Rawhide Wash</t>
  </si>
  <si>
    <t>Axle Grease to RH11</t>
  </si>
  <si>
    <t>Not included</t>
  </si>
  <si>
    <t xml:space="preserve">Trails outside the Preserve </t>
  </si>
  <si>
    <t>temporary connectors</t>
  </si>
  <si>
    <t>Trails not signed</t>
  </si>
  <si>
    <t>Montgomery St to 136th</t>
  </si>
  <si>
    <t>Latigo to Parking lot over hill</t>
  </si>
  <si>
    <t>UnNamed Trail between HV58 &amp;HV55</t>
  </si>
  <si>
    <t>Rock Tank Trail</t>
  </si>
  <si>
    <t>Axle Grease to HW40</t>
  </si>
  <si>
    <t>Axle Grease to HV65</t>
  </si>
  <si>
    <t>Service Road Btwn AG1 &amp; HW35</t>
  </si>
  <si>
    <t>Service road between start of Axle Grease to Hawksnest and Powerline</t>
  </si>
  <si>
    <t>State Land Temporary Road no included, not in Preserve</t>
  </si>
  <si>
    <t xml:space="preserve">Temporary Connector road from Azle Grease to Powerline not included, is Temporary. </t>
  </si>
  <si>
    <t xml:space="preserve">small extension of State Land Temporary road that is in preserve connecting to Pima Road is not included. </t>
  </si>
  <si>
    <t>Percent Accomplished</t>
  </si>
  <si>
    <t>Owl Hoot Trail</t>
  </si>
  <si>
    <t>Basalt Ridge</t>
  </si>
  <si>
    <t>Tarantula</t>
  </si>
  <si>
    <t>Snake Eyes</t>
  </si>
  <si>
    <t>Scorpion</t>
  </si>
  <si>
    <t>Dare A Sara</t>
  </si>
  <si>
    <t>Scorpion Point</t>
  </si>
  <si>
    <t>Cloudburst</t>
  </si>
  <si>
    <r>
      <t xml:space="preserve">Comments   New in 2019 in </t>
    </r>
    <r>
      <rPr>
        <sz val="10"/>
        <color rgb="FFFF0000"/>
        <rFont val="Arial"/>
        <family val="2"/>
      </rPr>
      <t>RED</t>
    </r>
  </si>
  <si>
    <t>New</t>
  </si>
  <si>
    <t>New, Includes extension to West Express</t>
  </si>
  <si>
    <t>Longer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</si>
</sst>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m/d/yy;@"/>
    <numFmt numFmtId="166" formatCode="#,##0.0"/>
    <numFmt numFmtId="167" formatCode="0.0%"/>
  </numFmts>
  <fonts count="19" x14ac:knownFonts="1"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b/>
      <sz val="10"/>
      <name val="Arial"/>
      <family val="2"/>
    </font>
    <font>
      <b/>
      <i/>
      <sz val="16"/>
      <name val="Garamond"/>
      <family val="1"/>
    </font>
    <font>
      <sz val="8"/>
      <name val="Verdan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0" fillId="0" borderId="2" xfId="0" applyBorder="1"/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2" fillId="0" borderId="2" xfId="1" applyFont="1" applyBorder="1" applyProtection="1"/>
    <xf numFmtId="164" fontId="3" fillId="0" borderId="2" xfId="1" applyNumberFormat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165" fontId="3" fillId="0" borderId="5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5" fillId="0" borderId="0" xfId="0" applyNumberFormat="1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65" fontId="7" fillId="0" borderId="0" xfId="0" applyNumberFormat="1" applyFont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167" fontId="5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Protection="1"/>
    <xf numFmtId="16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3" fillId="0" borderId="2" xfId="0" applyFont="1" applyBorder="1"/>
    <xf numFmtId="0" fontId="0" fillId="0" borderId="2" xfId="0" applyBorder="1" applyAlignment="1">
      <alignment horizontal="right"/>
    </xf>
    <xf numFmtId="0" fontId="7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0" fillId="0" borderId="2" xfId="0" applyBorder="1" applyProtection="1"/>
    <xf numFmtId="164" fontId="0" fillId="0" borderId="2" xfId="0" applyNumberForma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165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Protection="1"/>
    <xf numFmtId="0" fontId="0" fillId="3" borderId="2" xfId="0" applyFill="1" applyBorder="1" applyProtection="1"/>
    <xf numFmtId="164" fontId="0" fillId="3" borderId="2" xfId="0" applyNumberFormat="1" applyFill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4" fillId="3" borderId="2" xfId="0" applyNumberFormat="1" applyFont="1" applyFill="1" applyBorder="1" applyAlignment="1" applyProtection="1">
      <alignment horizontal="center"/>
    </xf>
    <xf numFmtId="2" fontId="12" fillId="0" borderId="2" xfId="0" applyNumberFormat="1" applyFont="1" applyBorder="1" applyAlignment="1" applyProtection="1">
      <alignment horizontal="center"/>
    </xf>
    <xf numFmtId="0" fontId="11" fillId="0" borderId="2" xfId="0" applyFont="1" applyBorder="1" applyProtection="1"/>
    <xf numFmtId="0" fontId="18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7" fillId="0" borderId="0" xfId="0" applyFo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Tom\Documents\Contracting%20tools\Bids%20%20multiple%20job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is"/>
      <sheetName val="Betony"/>
    </sheetNames>
    <sheetDataSet>
      <sheetData sheetId="0"/>
      <sheetData sheetId="1">
        <row r="63">
          <cell r="I63">
            <v>0.04</v>
          </cell>
        </row>
        <row r="64">
          <cell r="E64">
            <v>38.200000000000003</v>
          </cell>
          <cell r="I64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workbookViewId="0">
      <pane ySplit="2" topLeftCell="A3" activePane="bottomLeft" state="frozen"/>
      <selection pane="bottomLeft" activeCell="I71" sqref="I71"/>
    </sheetView>
  </sheetViews>
  <sheetFormatPr defaultColWidth="8.85546875" defaultRowHeight="12.75" x14ac:dyDescent="0.2"/>
  <cols>
    <col min="1" max="1" width="34.85546875" customWidth="1"/>
    <col min="2" max="2" width="11.7109375" customWidth="1"/>
    <col min="3" max="3" width="10.140625" style="1" customWidth="1"/>
    <col min="4" max="4" width="9.42578125" style="4" customWidth="1"/>
    <col min="5" max="5" width="8" style="2" bestFit="1" customWidth="1"/>
    <col min="6" max="6" width="9.42578125" style="3" customWidth="1"/>
    <col min="7" max="7" width="8.85546875" style="1"/>
    <col min="8" max="8" width="12.28515625" customWidth="1"/>
    <col min="9" max="9" width="54.85546875" customWidth="1"/>
    <col min="10" max="10" width="28.28515625" customWidth="1"/>
  </cols>
  <sheetData>
    <row r="1" spans="1:10" ht="40.5" customHeight="1" x14ac:dyDescent="0.35">
      <c r="A1" s="38" t="s">
        <v>101</v>
      </c>
      <c r="B1" s="7" t="s">
        <v>96</v>
      </c>
      <c r="C1" s="8" t="s">
        <v>91</v>
      </c>
      <c r="D1" s="62" t="s">
        <v>94</v>
      </c>
      <c r="E1" s="63"/>
      <c r="F1" s="60" t="s">
        <v>97</v>
      </c>
      <c r="G1" s="61"/>
      <c r="H1" s="9" t="s">
        <v>99</v>
      </c>
      <c r="I1" t="s">
        <v>171</v>
      </c>
    </row>
    <row r="2" spans="1:10" s="5" customFormat="1" ht="18" x14ac:dyDescent="0.25">
      <c r="A2" s="10" t="s">
        <v>100</v>
      </c>
      <c r="B2" s="11" t="s">
        <v>98</v>
      </c>
      <c r="C2" s="12"/>
      <c r="D2" s="13" t="s">
        <v>95</v>
      </c>
      <c r="E2" s="14" t="s">
        <v>98</v>
      </c>
      <c r="F2" s="15" t="s">
        <v>95</v>
      </c>
      <c r="G2" s="16" t="s">
        <v>98</v>
      </c>
      <c r="H2" s="16" t="s">
        <v>98</v>
      </c>
      <c r="I2" s="39" t="s">
        <v>92</v>
      </c>
      <c r="J2" s="40"/>
    </row>
    <row r="3" spans="1:10" ht="15.75" x14ac:dyDescent="0.2">
      <c r="A3" s="44" t="s">
        <v>140</v>
      </c>
      <c r="B3" s="45">
        <v>0.6</v>
      </c>
      <c r="C3" s="44" t="s">
        <v>132</v>
      </c>
      <c r="D3" s="33"/>
      <c r="E3" s="46">
        <f t="shared" ref="E3:E34" si="0">IF(D3&gt;1,B3,0)</f>
        <v>0</v>
      </c>
      <c r="F3" s="47"/>
      <c r="G3" s="6"/>
      <c r="H3" s="48">
        <f t="shared" ref="H3:H34" si="1">IF(D3&gt;1,0,IF(AND(ISBLANK(D3),ISBLANK(F3)),B3,IF(F3&gt;1,B3-G3)))</f>
        <v>0.6</v>
      </c>
      <c r="I3" s="34" t="s">
        <v>130</v>
      </c>
    </row>
    <row r="4" spans="1:10" ht="15.75" x14ac:dyDescent="0.25">
      <c r="A4" s="44" t="s">
        <v>139</v>
      </c>
      <c r="B4" s="45">
        <v>6.5</v>
      </c>
      <c r="C4" s="44" t="s">
        <v>132</v>
      </c>
      <c r="D4" s="33"/>
      <c r="E4" s="46">
        <f t="shared" si="0"/>
        <v>0</v>
      </c>
      <c r="F4" s="47"/>
      <c r="G4" s="6"/>
      <c r="H4" s="48">
        <f t="shared" si="1"/>
        <v>6.5</v>
      </c>
      <c r="I4" s="37"/>
    </row>
    <row r="5" spans="1:10" ht="15.75" x14ac:dyDescent="0.25">
      <c r="A5" s="44" t="s">
        <v>138</v>
      </c>
      <c r="B5" s="45">
        <v>0.2</v>
      </c>
      <c r="C5" s="44" t="s">
        <v>132</v>
      </c>
      <c r="D5" s="33"/>
      <c r="E5" s="46">
        <f t="shared" si="0"/>
        <v>0</v>
      </c>
      <c r="F5" s="47"/>
      <c r="G5" s="6"/>
      <c r="H5" s="48">
        <f t="shared" si="1"/>
        <v>0.2</v>
      </c>
      <c r="I5" s="37"/>
    </row>
    <row r="6" spans="1:10" ht="15.75" x14ac:dyDescent="0.25">
      <c r="A6" s="44" t="s">
        <v>137</v>
      </c>
      <c r="B6" s="45">
        <v>1.6</v>
      </c>
      <c r="C6" s="44" t="s">
        <v>132</v>
      </c>
      <c r="D6" s="33"/>
      <c r="E6" s="46">
        <f t="shared" si="0"/>
        <v>0</v>
      </c>
      <c r="F6" s="47"/>
      <c r="G6" s="6"/>
      <c r="H6" s="48">
        <f t="shared" si="1"/>
        <v>1.6</v>
      </c>
      <c r="I6" s="37"/>
    </row>
    <row r="7" spans="1:10" ht="15.75" x14ac:dyDescent="0.25">
      <c r="A7" s="44" t="s">
        <v>136</v>
      </c>
      <c r="B7" s="45">
        <v>2</v>
      </c>
      <c r="C7" s="44" t="s">
        <v>132</v>
      </c>
      <c r="D7" s="33"/>
      <c r="E7" s="46">
        <f t="shared" si="0"/>
        <v>0</v>
      </c>
      <c r="F7" s="47"/>
      <c r="G7" s="6"/>
      <c r="H7" s="48">
        <f t="shared" si="1"/>
        <v>2</v>
      </c>
      <c r="I7" s="37"/>
    </row>
    <row r="8" spans="1:10" ht="15.75" x14ac:dyDescent="0.25">
      <c r="A8" s="44" t="s">
        <v>135</v>
      </c>
      <c r="B8" s="45">
        <v>1</v>
      </c>
      <c r="C8" s="44" t="s">
        <v>132</v>
      </c>
      <c r="D8" s="33"/>
      <c r="E8" s="46">
        <f t="shared" si="0"/>
        <v>0</v>
      </c>
      <c r="F8" s="47"/>
      <c r="G8" s="6"/>
      <c r="H8" s="48">
        <f t="shared" si="1"/>
        <v>1</v>
      </c>
      <c r="I8" s="37"/>
    </row>
    <row r="9" spans="1:10" ht="15.75" x14ac:dyDescent="0.2">
      <c r="A9" s="44" t="s">
        <v>134</v>
      </c>
      <c r="B9" s="45">
        <v>0.8</v>
      </c>
      <c r="C9" s="44" t="s">
        <v>132</v>
      </c>
      <c r="D9" s="33"/>
      <c r="E9" s="46">
        <f t="shared" si="0"/>
        <v>0</v>
      </c>
      <c r="F9" s="47"/>
      <c r="G9" s="6"/>
      <c r="H9" s="48">
        <f t="shared" si="1"/>
        <v>0.8</v>
      </c>
      <c r="I9" s="34"/>
    </row>
    <row r="10" spans="1:10" ht="15.75" x14ac:dyDescent="0.2">
      <c r="A10" s="44" t="s">
        <v>133</v>
      </c>
      <c r="B10" s="45">
        <v>0.7</v>
      </c>
      <c r="C10" s="44" t="s">
        <v>132</v>
      </c>
      <c r="D10" s="33"/>
      <c r="E10" s="46">
        <f t="shared" si="0"/>
        <v>0</v>
      </c>
      <c r="F10" s="47"/>
      <c r="G10" s="6"/>
      <c r="H10" s="48">
        <f t="shared" si="1"/>
        <v>0.7</v>
      </c>
      <c r="I10" s="34"/>
    </row>
    <row r="11" spans="1:10" ht="15.75" x14ac:dyDescent="0.2">
      <c r="A11" s="44" t="s">
        <v>50</v>
      </c>
      <c r="B11" s="45">
        <v>0.1</v>
      </c>
      <c r="C11" s="44" t="s">
        <v>141</v>
      </c>
      <c r="D11" s="32"/>
      <c r="E11" s="46">
        <f t="shared" si="0"/>
        <v>0</v>
      </c>
      <c r="F11" s="47"/>
      <c r="G11" s="6"/>
      <c r="H11" s="48">
        <f t="shared" si="1"/>
        <v>0.1</v>
      </c>
      <c r="I11" s="34"/>
    </row>
    <row r="12" spans="1:10" ht="15.75" x14ac:dyDescent="0.2">
      <c r="A12" s="44" t="s">
        <v>49</v>
      </c>
      <c r="B12" s="45">
        <v>1</v>
      </c>
      <c r="C12" s="44" t="s">
        <v>141</v>
      </c>
      <c r="D12" s="32"/>
      <c r="E12" s="46">
        <f t="shared" si="0"/>
        <v>0</v>
      </c>
      <c r="F12" s="47"/>
      <c r="G12" s="6"/>
      <c r="H12" s="48">
        <f t="shared" si="1"/>
        <v>1</v>
      </c>
      <c r="I12" s="34"/>
    </row>
    <row r="13" spans="1:10" ht="15.75" x14ac:dyDescent="0.2">
      <c r="A13" s="44" t="s">
        <v>48</v>
      </c>
      <c r="B13" s="45">
        <v>6.7</v>
      </c>
      <c r="C13" s="44" t="s">
        <v>141</v>
      </c>
      <c r="D13" s="32"/>
      <c r="E13" s="46">
        <f t="shared" si="0"/>
        <v>0</v>
      </c>
      <c r="F13" s="47"/>
      <c r="G13" s="6"/>
      <c r="H13" s="48">
        <f t="shared" si="1"/>
        <v>6.7</v>
      </c>
      <c r="I13" s="34"/>
    </row>
    <row r="14" spans="1:10" ht="15.75" x14ac:dyDescent="0.2">
      <c r="A14" s="44" t="s">
        <v>110</v>
      </c>
      <c r="B14" s="45">
        <v>0.6</v>
      </c>
      <c r="C14" s="44" t="s">
        <v>141</v>
      </c>
      <c r="D14" s="32"/>
      <c r="E14" s="46">
        <f t="shared" si="0"/>
        <v>0</v>
      </c>
      <c r="F14" s="47"/>
      <c r="G14" s="6"/>
      <c r="H14" s="48">
        <f t="shared" si="1"/>
        <v>0.6</v>
      </c>
      <c r="I14" s="34" t="s">
        <v>111</v>
      </c>
    </row>
    <row r="15" spans="1:10" ht="15.75" x14ac:dyDescent="0.2">
      <c r="A15" s="44" t="s">
        <v>47</v>
      </c>
      <c r="B15" s="45">
        <v>0.1</v>
      </c>
      <c r="C15" s="44" t="s">
        <v>141</v>
      </c>
      <c r="D15" s="32"/>
      <c r="E15" s="46">
        <f t="shared" si="0"/>
        <v>0</v>
      </c>
      <c r="F15" s="47"/>
      <c r="G15" s="6"/>
      <c r="H15" s="48">
        <f t="shared" si="1"/>
        <v>0.1</v>
      </c>
      <c r="I15" s="34"/>
    </row>
    <row r="16" spans="1:10" ht="15.75" x14ac:dyDescent="0.2">
      <c r="A16" s="44" t="s">
        <v>109</v>
      </c>
      <c r="B16" s="45">
        <v>0.1</v>
      </c>
      <c r="C16" s="44" t="s">
        <v>141</v>
      </c>
      <c r="D16" s="32"/>
      <c r="E16" s="46">
        <f t="shared" si="0"/>
        <v>0</v>
      </c>
      <c r="F16" s="47"/>
      <c r="G16" s="6"/>
      <c r="H16" s="48">
        <f t="shared" si="1"/>
        <v>0.1</v>
      </c>
      <c r="I16" s="34"/>
    </row>
    <row r="17" spans="1:9" ht="15.75" x14ac:dyDescent="0.2">
      <c r="A17" s="49" t="s">
        <v>144</v>
      </c>
      <c r="B17" s="50">
        <v>2.8</v>
      </c>
      <c r="C17" s="44" t="s">
        <v>141</v>
      </c>
      <c r="D17" s="32"/>
      <c r="E17" s="46">
        <f t="shared" si="0"/>
        <v>0</v>
      </c>
      <c r="F17" s="47"/>
      <c r="G17" s="6"/>
      <c r="H17" s="48">
        <f t="shared" si="1"/>
        <v>2.8</v>
      </c>
      <c r="I17" s="34"/>
    </row>
    <row r="18" spans="1:9" ht="15.75" x14ac:dyDescent="0.2">
      <c r="A18" s="49" t="s">
        <v>156</v>
      </c>
      <c r="B18" s="50">
        <v>0.5</v>
      </c>
      <c r="C18" s="44" t="s">
        <v>141</v>
      </c>
      <c r="D18" s="32"/>
      <c r="E18" s="46">
        <f t="shared" si="0"/>
        <v>0</v>
      </c>
      <c r="F18" s="47"/>
      <c r="G18" s="6"/>
      <c r="H18" s="48">
        <f t="shared" si="1"/>
        <v>0.5</v>
      </c>
      <c r="I18" s="55"/>
    </row>
    <row r="19" spans="1:9" ht="15.75" x14ac:dyDescent="0.2">
      <c r="A19" s="49" t="s">
        <v>155</v>
      </c>
      <c r="B19" s="50">
        <v>0.3</v>
      </c>
      <c r="C19" s="44" t="s">
        <v>141</v>
      </c>
      <c r="D19" s="32"/>
      <c r="E19" s="46">
        <f t="shared" si="0"/>
        <v>0</v>
      </c>
      <c r="F19" s="47"/>
      <c r="G19" s="6"/>
      <c r="H19" s="48">
        <f t="shared" si="1"/>
        <v>0.3</v>
      </c>
      <c r="I19" s="55"/>
    </row>
    <row r="20" spans="1:9" ht="15.75" x14ac:dyDescent="0.2">
      <c r="A20" s="49" t="s">
        <v>146</v>
      </c>
      <c r="B20" s="50">
        <v>7.0000000000000007E-2</v>
      </c>
      <c r="C20" s="44" t="s">
        <v>141</v>
      </c>
      <c r="D20" s="32"/>
      <c r="E20" s="46">
        <f t="shared" si="0"/>
        <v>0</v>
      </c>
      <c r="F20" s="47"/>
      <c r="G20" s="6"/>
      <c r="H20" s="48">
        <f t="shared" si="1"/>
        <v>7.0000000000000007E-2</v>
      </c>
      <c r="I20" s="34"/>
    </row>
    <row r="21" spans="1:9" ht="15.75" x14ac:dyDescent="0.2">
      <c r="A21" s="44" t="s">
        <v>46</v>
      </c>
      <c r="B21" s="45">
        <v>1.6</v>
      </c>
      <c r="C21" s="44" t="s">
        <v>141</v>
      </c>
      <c r="D21" s="32"/>
      <c r="E21" s="46">
        <f t="shared" si="0"/>
        <v>0</v>
      </c>
      <c r="F21" s="47"/>
      <c r="G21" s="6"/>
      <c r="H21" s="48">
        <f t="shared" si="1"/>
        <v>1.6</v>
      </c>
      <c r="I21" s="34"/>
    </row>
    <row r="22" spans="1:9" ht="15.75" x14ac:dyDescent="0.2">
      <c r="A22" s="44" t="s">
        <v>45</v>
      </c>
      <c r="B22" s="45">
        <v>0.7</v>
      </c>
      <c r="C22" s="44" t="s">
        <v>141</v>
      </c>
      <c r="D22" s="32"/>
      <c r="E22" s="46">
        <f t="shared" si="0"/>
        <v>0</v>
      </c>
      <c r="F22" s="47"/>
      <c r="G22" s="6"/>
      <c r="H22" s="48">
        <f t="shared" si="1"/>
        <v>0.7</v>
      </c>
      <c r="I22" s="34"/>
    </row>
    <row r="23" spans="1:9" ht="15.75" x14ac:dyDescent="0.2">
      <c r="A23" s="44" t="s">
        <v>164</v>
      </c>
      <c r="B23" s="45">
        <v>0.03</v>
      </c>
      <c r="C23" s="44" t="s">
        <v>141</v>
      </c>
      <c r="D23" s="32"/>
      <c r="E23" s="46">
        <f t="shared" si="0"/>
        <v>0</v>
      </c>
      <c r="F23" s="47"/>
      <c r="G23" s="6"/>
      <c r="H23" s="48">
        <f t="shared" si="1"/>
        <v>0.03</v>
      </c>
      <c r="I23" s="34"/>
    </row>
    <row r="24" spans="1:9" ht="15.75" x14ac:dyDescent="0.2">
      <c r="A24" s="44" t="s">
        <v>44</v>
      </c>
      <c r="B24" s="45">
        <v>2.6</v>
      </c>
      <c r="C24" s="44" t="s">
        <v>141</v>
      </c>
      <c r="D24" s="32"/>
      <c r="E24" s="46">
        <f t="shared" si="0"/>
        <v>0</v>
      </c>
      <c r="F24" s="47"/>
      <c r="G24" s="6"/>
      <c r="H24" s="48">
        <f t="shared" si="1"/>
        <v>2.6</v>
      </c>
      <c r="I24" s="34"/>
    </row>
    <row r="25" spans="1:9" ht="15.75" x14ac:dyDescent="0.2">
      <c r="A25" s="44" t="s">
        <v>43</v>
      </c>
      <c r="B25" s="45">
        <v>1.3</v>
      </c>
      <c r="C25" s="44" t="s">
        <v>141</v>
      </c>
      <c r="D25" s="32"/>
      <c r="E25" s="46">
        <f t="shared" si="0"/>
        <v>0</v>
      </c>
      <c r="F25" s="47"/>
      <c r="G25" s="6"/>
      <c r="H25" s="48">
        <f t="shared" si="1"/>
        <v>1.3</v>
      </c>
      <c r="I25" s="34"/>
    </row>
    <row r="26" spans="1:9" ht="15.75" x14ac:dyDescent="0.2">
      <c r="A26" s="44" t="s">
        <v>41</v>
      </c>
      <c r="B26" s="45">
        <v>0.9</v>
      </c>
      <c r="C26" s="44" t="s">
        <v>141</v>
      </c>
      <c r="D26" s="32"/>
      <c r="E26" s="46">
        <f t="shared" si="0"/>
        <v>0</v>
      </c>
      <c r="F26" s="47"/>
      <c r="G26" s="6"/>
      <c r="H26" s="48">
        <f t="shared" si="1"/>
        <v>0.9</v>
      </c>
      <c r="I26" s="34"/>
    </row>
    <row r="27" spans="1:9" ht="15.75" x14ac:dyDescent="0.25">
      <c r="A27" s="44" t="s">
        <v>42</v>
      </c>
      <c r="B27" s="51">
        <v>2</v>
      </c>
      <c r="C27" s="44" t="s">
        <v>141</v>
      </c>
      <c r="D27" s="32"/>
      <c r="E27" s="46">
        <f t="shared" si="0"/>
        <v>0</v>
      </c>
      <c r="F27" s="47"/>
      <c r="G27" s="6"/>
      <c r="H27" s="48">
        <f t="shared" si="1"/>
        <v>2</v>
      </c>
      <c r="I27" s="35"/>
    </row>
    <row r="28" spans="1:9" ht="15.75" x14ac:dyDescent="0.2">
      <c r="A28" s="44" t="s">
        <v>40</v>
      </c>
      <c r="B28" s="45">
        <v>1.3</v>
      </c>
      <c r="C28" s="44" t="s">
        <v>141</v>
      </c>
      <c r="D28" s="32"/>
      <c r="E28" s="46">
        <f t="shared" si="0"/>
        <v>0</v>
      </c>
      <c r="F28" s="47"/>
      <c r="G28" s="6"/>
      <c r="H28" s="48">
        <f t="shared" si="1"/>
        <v>1.3</v>
      </c>
      <c r="I28" s="36"/>
    </row>
    <row r="29" spans="1:9" ht="15.75" x14ac:dyDescent="0.2">
      <c r="A29" s="44" t="s">
        <v>39</v>
      </c>
      <c r="B29" s="45">
        <v>2.8</v>
      </c>
      <c r="C29" s="44" t="s">
        <v>141</v>
      </c>
      <c r="D29" s="32"/>
      <c r="E29" s="46">
        <f t="shared" si="0"/>
        <v>0</v>
      </c>
      <c r="F29" s="47"/>
      <c r="G29" s="6"/>
      <c r="H29" s="48">
        <f t="shared" si="1"/>
        <v>2.8</v>
      </c>
      <c r="I29" s="36"/>
    </row>
    <row r="30" spans="1:9" ht="15.75" x14ac:dyDescent="0.2">
      <c r="A30" s="44" t="s">
        <v>38</v>
      </c>
      <c r="B30" s="45">
        <v>0.2</v>
      </c>
      <c r="C30" s="44" t="s">
        <v>141</v>
      </c>
      <c r="D30" s="32"/>
      <c r="E30" s="46">
        <f t="shared" si="0"/>
        <v>0</v>
      </c>
      <c r="F30" s="47"/>
      <c r="G30" s="6"/>
      <c r="H30" s="48">
        <f t="shared" si="1"/>
        <v>0.2</v>
      </c>
      <c r="I30" s="36"/>
    </row>
    <row r="31" spans="1:9" ht="15.75" x14ac:dyDescent="0.2">
      <c r="A31" s="44" t="s">
        <v>37</v>
      </c>
      <c r="B31" s="45">
        <v>0.8</v>
      </c>
      <c r="C31" s="44" t="s">
        <v>141</v>
      </c>
      <c r="D31" s="32"/>
      <c r="E31" s="46">
        <f t="shared" si="0"/>
        <v>0</v>
      </c>
      <c r="F31" s="47"/>
      <c r="G31" s="6"/>
      <c r="H31" s="48">
        <f t="shared" si="1"/>
        <v>0.8</v>
      </c>
      <c r="I31" s="34"/>
    </row>
    <row r="32" spans="1:9" ht="15.75" x14ac:dyDescent="0.2">
      <c r="A32" s="44" t="s">
        <v>36</v>
      </c>
      <c r="B32" s="45">
        <v>3</v>
      </c>
      <c r="C32" s="44" t="s">
        <v>141</v>
      </c>
      <c r="D32" s="32"/>
      <c r="E32" s="46">
        <f t="shared" si="0"/>
        <v>0</v>
      </c>
      <c r="F32" s="47"/>
      <c r="G32" s="6"/>
      <c r="H32" s="48">
        <f t="shared" si="1"/>
        <v>3</v>
      </c>
      <c r="I32" s="34"/>
    </row>
    <row r="33" spans="1:9" ht="15.75" x14ac:dyDescent="0.2">
      <c r="A33" s="44" t="s">
        <v>35</v>
      </c>
      <c r="B33" s="50">
        <v>2.2999999999999998</v>
      </c>
      <c r="C33" s="44" t="s">
        <v>141</v>
      </c>
      <c r="D33" s="32"/>
      <c r="E33" s="46">
        <f t="shared" si="0"/>
        <v>0</v>
      </c>
      <c r="F33" s="47"/>
      <c r="G33" s="6"/>
      <c r="H33" s="48">
        <f t="shared" si="1"/>
        <v>2.2999999999999998</v>
      </c>
      <c r="I33" s="34"/>
    </row>
    <row r="34" spans="1:9" ht="15.75" x14ac:dyDescent="0.25">
      <c r="A34" s="44" t="s">
        <v>170</v>
      </c>
      <c r="B34" s="45">
        <v>0.9</v>
      </c>
      <c r="C34" s="44" t="s">
        <v>141</v>
      </c>
      <c r="D34" s="33"/>
      <c r="E34" s="46">
        <f t="shared" si="0"/>
        <v>0</v>
      </c>
      <c r="F34" s="47"/>
      <c r="G34" s="6"/>
      <c r="H34" s="48">
        <f t="shared" si="1"/>
        <v>0.9</v>
      </c>
      <c r="I34" s="37" t="s">
        <v>172</v>
      </c>
    </row>
    <row r="35" spans="1:9" ht="15.75" x14ac:dyDescent="0.2">
      <c r="A35" s="44" t="s">
        <v>34</v>
      </c>
      <c r="B35" s="45">
        <v>2.1</v>
      </c>
      <c r="C35" s="44" t="s">
        <v>141</v>
      </c>
      <c r="D35" s="32"/>
      <c r="E35" s="46">
        <f t="shared" ref="E35:E66" si="2">IF(D35&gt;1,B35,0)</f>
        <v>0</v>
      </c>
      <c r="F35" s="47"/>
      <c r="G35" s="6"/>
      <c r="H35" s="48">
        <f t="shared" ref="H35:H66" si="3">IF(D35&gt;1,0,IF(AND(ISBLANK(D35),ISBLANK(F35)),B35,IF(F35&gt;1,B35-G35)))</f>
        <v>2.1</v>
      </c>
      <c r="I35" s="34"/>
    </row>
    <row r="36" spans="1:9" ht="15.75" x14ac:dyDescent="0.2">
      <c r="A36" s="44" t="s">
        <v>33</v>
      </c>
      <c r="B36" s="45">
        <v>2.4</v>
      </c>
      <c r="C36" s="44" t="s">
        <v>141</v>
      </c>
      <c r="D36" s="32"/>
      <c r="E36" s="46">
        <f t="shared" si="2"/>
        <v>0</v>
      </c>
      <c r="F36" s="47"/>
      <c r="G36" s="6"/>
      <c r="H36" s="48">
        <f t="shared" si="3"/>
        <v>2.4</v>
      </c>
      <c r="I36" s="34"/>
    </row>
    <row r="37" spans="1:9" ht="15.75" x14ac:dyDescent="0.2">
      <c r="A37" s="44" t="s">
        <v>32</v>
      </c>
      <c r="B37" s="45">
        <v>1.1000000000000001</v>
      </c>
      <c r="C37" s="44" t="s">
        <v>141</v>
      </c>
      <c r="D37" s="32"/>
      <c r="E37" s="46">
        <f t="shared" si="2"/>
        <v>0</v>
      </c>
      <c r="F37" s="47"/>
      <c r="G37" s="6"/>
      <c r="H37" s="48">
        <f t="shared" si="3"/>
        <v>1.1000000000000001</v>
      </c>
      <c r="I37" s="34"/>
    </row>
    <row r="38" spans="1:9" ht="15.75" x14ac:dyDescent="0.2">
      <c r="A38" s="44" t="s">
        <v>31</v>
      </c>
      <c r="B38" s="45">
        <v>1.3</v>
      </c>
      <c r="C38" s="44" t="s">
        <v>141</v>
      </c>
      <c r="D38" s="32"/>
      <c r="E38" s="46">
        <f t="shared" si="2"/>
        <v>0</v>
      </c>
      <c r="F38" s="47"/>
      <c r="G38" s="6"/>
      <c r="H38" s="48">
        <f t="shared" si="3"/>
        <v>1.3</v>
      </c>
      <c r="I38" s="34" t="s">
        <v>113</v>
      </c>
    </row>
    <row r="39" spans="1:9" ht="15.75" x14ac:dyDescent="0.25">
      <c r="A39" s="44" t="s">
        <v>168</v>
      </c>
      <c r="B39" s="45">
        <v>2.2999999999999998</v>
      </c>
      <c r="C39" s="44" t="s">
        <v>141</v>
      </c>
      <c r="D39" s="33"/>
      <c r="E39" s="46">
        <f t="shared" si="2"/>
        <v>0</v>
      </c>
      <c r="F39" s="47"/>
      <c r="G39" s="6"/>
      <c r="H39" s="48">
        <f t="shared" si="3"/>
        <v>2.2999999999999998</v>
      </c>
      <c r="I39" s="37" t="s">
        <v>173</v>
      </c>
    </row>
    <row r="40" spans="1:9" ht="15.75" x14ac:dyDescent="0.2">
      <c r="A40" s="44" t="s">
        <v>112</v>
      </c>
      <c r="B40" s="45">
        <v>0.5</v>
      </c>
      <c r="C40" s="44" t="s">
        <v>141</v>
      </c>
      <c r="D40" s="32"/>
      <c r="E40" s="46">
        <f t="shared" si="2"/>
        <v>0</v>
      </c>
      <c r="F40" s="47"/>
      <c r="G40" s="6"/>
      <c r="H40" s="48">
        <f t="shared" si="3"/>
        <v>0.5</v>
      </c>
      <c r="I40" s="34"/>
    </row>
    <row r="41" spans="1:9" ht="15.75" x14ac:dyDescent="0.2">
      <c r="A41" s="44" t="s">
        <v>30</v>
      </c>
      <c r="B41" s="45">
        <v>2.2999999999999998</v>
      </c>
      <c r="C41" s="44" t="s">
        <v>141</v>
      </c>
      <c r="D41" s="32"/>
      <c r="E41" s="46">
        <f t="shared" si="2"/>
        <v>0</v>
      </c>
      <c r="F41" s="47"/>
      <c r="G41" s="6"/>
      <c r="H41" s="48">
        <f t="shared" si="3"/>
        <v>2.2999999999999998</v>
      </c>
      <c r="I41" s="34"/>
    </row>
    <row r="42" spans="1:9" ht="15.75" x14ac:dyDescent="0.2">
      <c r="A42" s="44" t="s">
        <v>29</v>
      </c>
      <c r="B42" s="45">
        <v>4.7</v>
      </c>
      <c r="C42" s="44" t="s">
        <v>141</v>
      </c>
      <c r="D42" s="32"/>
      <c r="E42" s="46">
        <f t="shared" si="2"/>
        <v>0</v>
      </c>
      <c r="F42" s="47"/>
      <c r="G42" s="6"/>
      <c r="H42" s="48">
        <f t="shared" si="3"/>
        <v>4.7</v>
      </c>
      <c r="I42" s="34"/>
    </row>
    <row r="43" spans="1:9" ht="15.75" x14ac:dyDescent="0.2">
      <c r="A43" s="44" t="s">
        <v>28</v>
      </c>
      <c r="B43" s="45">
        <v>0.3</v>
      </c>
      <c r="C43" s="44" t="s">
        <v>141</v>
      </c>
      <c r="D43" s="32"/>
      <c r="E43" s="46">
        <f t="shared" si="2"/>
        <v>0</v>
      </c>
      <c r="F43" s="47"/>
      <c r="G43" s="6"/>
      <c r="H43" s="48">
        <f t="shared" si="3"/>
        <v>0.3</v>
      </c>
      <c r="I43" s="34"/>
    </row>
    <row r="44" spans="1:9" ht="15.75" x14ac:dyDescent="0.2">
      <c r="A44" s="44" t="s">
        <v>118</v>
      </c>
      <c r="B44" s="45">
        <v>0.1</v>
      </c>
      <c r="C44" s="44" t="s">
        <v>141</v>
      </c>
      <c r="D44" s="32"/>
      <c r="E44" s="46">
        <f t="shared" si="2"/>
        <v>0</v>
      </c>
      <c r="F44" s="47"/>
      <c r="G44" s="6"/>
      <c r="H44" s="48">
        <f t="shared" si="3"/>
        <v>0.1</v>
      </c>
      <c r="I44" s="34"/>
    </row>
    <row r="45" spans="1:9" ht="15.75" x14ac:dyDescent="0.2">
      <c r="A45" s="44" t="s">
        <v>27</v>
      </c>
      <c r="B45" s="45">
        <v>0.3</v>
      </c>
      <c r="C45" s="44" t="s">
        <v>141</v>
      </c>
      <c r="D45" s="32"/>
      <c r="E45" s="46">
        <f t="shared" si="2"/>
        <v>0</v>
      </c>
      <c r="F45" s="47"/>
      <c r="G45" s="6"/>
      <c r="H45" s="48">
        <f t="shared" si="3"/>
        <v>0.3</v>
      </c>
      <c r="I45" s="34"/>
    </row>
    <row r="46" spans="1:9" ht="15.75" x14ac:dyDescent="0.2">
      <c r="A46" s="44" t="s">
        <v>26</v>
      </c>
      <c r="B46" s="45">
        <v>4.2</v>
      </c>
      <c r="C46" s="44" t="s">
        <v>141</v>
      </c>
      <c r="D46" s="32"/>
      <c r="E46" s="46">
        <f t="shared" si="2"/>
        <v>0</v>
      </c>
      <c r="F46" s="47"/>
      <c r="G46" s="6"/>
      <c r="H46" s="48">
        <f t="shared" si="3"/>
        <v>4.2</v>
      </c>
      <c r="I46" s="34"/>
    </row>
    <row r="47" spans="1:9" ht="15.75" x14ac:dyDescent="0.2">
      <c r="A47" s="44" t="s">
        <v>25</v>
      </c>
      <c r="B47" s="45">
        <v>1.7</v>
      </c>
      <c r="C47" s="44" t="s">
        <v>141</v>
      </c>
      <c r="D47" s="32"/>
      <c r="E47" s="46">
        <f t="shared" si="2"/>
        <v>0</v>
      </c>
      <c r="F47" s="47"/>
      <c r="G47" s="6"/>
      <c r="H47" s="48">
        <f t="shared" si="3"/>
        <v>1.7</v>
      </c>
      <c r="I47" s="56" t="s">
        <v>174</v>
      </c>
    </row>
    <row r="48" spans="1:9" ht="15.75" x14ac:dyDescent="0.2">
      <c r="A48" s="44" t="s">
        <v>24</v>
      </c>
      <c r="B48" s="45">
        <v>11.6</v>
      </c>
      <c r="C48" s="44" t="s">
        <v>141</v>
      </c>
      <c r="D48" s="32"/>
      <c r="E48" s="46">
        <f t="shared" si="2"/>
        <v>0</v>
      </c>
      <c r="F48" s="47"/>
      <c r="G48" s="6"/>
      <c r="H48" s="48">
        <f t="shared" si="3"/>
        <v>11.6</v>
      </c>
      <c r="I48" s="55"/>
    </row>
    <row r="49" spans="1:10" ht="15.75" x14ac:dyDescent="0.2">
      <c r="A49" s="44" t="s">
        <v>23</v>
      </c>
      <c r="B49" s="45">
        <v>4</v>
      </c>
      <c r="C49" s="44" t="s">
        <v>141</v>
      </c>
      <c r="D49" s="32"/>
      <c r="E49" s="46">
        <f t="shared" si="2"/>
        <v>0</v>
      </c>
      <c r="F49" s="47"/>
      <c r="G49" s="6"/>
      <c r="H49" s="48">
        <f t="shared" si="3"/>
        <v>4</v>
      </c>
      <c r="I49" s="34"/>
    </row>
    <row r="50" spans="1:10" ht="15.75" x14ac:dyDescent="0.2">
      <c r="A50" s="44" t="s">
        <v>22</v>
      </c>
      <c r="B50" s="45">
        <v>0.5</v>
      </c>
      <c r="C50" s="44" t="s">
        <v>141</v>
      </c>
      <c r="D50" s="32"/>
      <c r="E50" s="46">
        <f t="shared" si="2"/>
        <v>0</v>
      </c>
      <c r="F50" s="47"/>
      <c r="G50" s="6"/>
      <c r="H50" s="48">
        <f t="shared" si="3"/>
        <v>0.5</v>
      </c>
      <c r="I50" s="34"/>
    </row>
    <row r="51" spans="1:10" ht="15.75" x14ac:dyDescent="0.2">
      <c r="A51" s="44" t="s">
        <v>21</v>
      </c>
      <c r="B51" s="45">
        <v>5.6</v>
      </c>
      <c r="C51" s="44" t="s">
        <v>141</v>
      </c>
      <c r="D51" s="32"/>
      <c r="E51" s="46">
        <f t="shared" si="2"/>
        <v>0</v>
      </c>
      <c r="F51" s="47"/>
      <c r="G51" s="6"/>
      <c r="H51" s="48">
        <f t="shared" si="3"/>
        <v>5.6</v>
      </c>
      <c r="I51" s="55"/>
    </row>
    <row r="52" spans="1:10" ht="15.75" x14ac:dyDescent="0.2">
      <c r="A52" s="49" t="s">
        <v>143</v>
      </c>
      <c r="B52" s="50">
        <v>1.8</v>
      </c>
      <c r="C52" s="44" t="s">
        <v>141</v>
      </c>
      <c r="D52" s="32"/>
      <c r="E52" s="46">
        <f t="shared" si="2"/>
        <v>0</v>
      </c>
      <c r="F52" s="47"/>
      <c r="G52" s="6"/>
      <c r="H52" s="48">
        <f t="shared" si="3"/>
        <v>1.8</v>
      </c>
      <c r="I52" s="55"/>
    </row>
    <row r="53" spans="1:10" ht="15.75" x14ac:dyDescent="0.2">
      <c r="A53" s="44" t="s">
        <v>20</v>
      </c>
      <c r="B53" s="45">
        <v>1.4</v>
      </c>
      <c r="C53" s="44" t="s">
        <v>141</v>
      </c>
      <c r="D53" s="32"/>
      <c r="E53" s="46">
        <f t="shared" si="2"/>
        <v>0</v>
      </c>
      <c r="F53" s="47"/>
      <c r="G53" s="6"/>
      <c r="H53" s="48">
        <f t="shared" si="3"/>
        <v>1.4</v>
      </c>
      <c r="I53" s="34"/>
    </row>
    <row r="54" spans="1:10" ht="15.75" x14ac:dyDescent="0.2">
      <c r="A54" s="44" t="s">
        <v>117</v>
      </c>
      <c r="B54" s="45">
        <v>0.1</v>
      </c>
      <c r="C54" s="44" t="s">
        <v>141</v>
      </c>
      <c r="D54" s="32"/>
      <c r="E54" s="46">
        <f t="shared" si="2"/>
        <v>0</v>
      </c>
      <c r="F54" s="47"/>
      <c r="G54" s="6"/>
      <c r="H54" s="48">
        <f t="shared" si="3"/>
        <v>0.1</v>
      </c>
      <c r="I54" s="34"/>
    </row>
    <row r="55" spans="1:10" ht="15.75" x14ac:dyDescent="0.2">
      <c r="A55" s="44" t="s">
        <v>151</v>
      </c>
      <c r="B55" s="45">
        <v>0.1</v>
      </c>
      <c r="C55" s="44" t="s">
        <v>141</v>
      </c>
      <c r="D55" s="32"/>
      <c r="E55" s="46">
        <f t="shared" si="2"/>
        <v>0</v>
      </c>
      <c r="F55" s="47"/>
      <c r="G55" s="6"/>
      <c r="H55" s="48">
        <f t="shared" si="3"/>
        <v>0.1</v>
      </c>
      <c r="I55" s="34"/>
    </row>
    <row r="56" spans="1:10" ht="15.75" x14ac:dyDescent="0.2">
      <c r="A56" s="44" t="s">
        <v>19</v>
      </c>
      <c r="B56" s="45">
        <v>0.6</v>
      </c>
      <c r="C56" s="44" t="s">
        <v>141</v>
      </c>
      <c r="D56" s="32"/>
      <c r="E56" s="46">
        <f t="shared" si="2"/>
        <v>0</v>
      </c>
      <c r="F56" s="47"/>
      <c r="G56" s="6"/>
      <c r="H56" s="48">
        <f t="shared" si="3"/>
        <v>0.6</v>
      </c>
      <c r="I56" s="34"/>
    </row>
    <row r="57" spans="1:10" ht="15.75" x14ac:dyDescent="0.2">
      <c r="A57" s="44" t="s">
        <v>18</v>
      </c>
      <c r="B57" s="45">
        <v>0.8</v>
      </c>
      <c r="C57" s="44" t="s">
        <v>141</v>
      </c>
      <c r="D57" s="32"/>
      <c r="E57" s="46">
        <f t="shared" si="2"/>
        <v>0</v>
      </c>
      <c r="F57" s="47"/>
      <c r="G57" s="6"/>
      <c r="H57" s="48">
        <f t="shared" si="3"/>
        <v>0.8</v>
      </c>
      <c r="I57" s="34"/>
    </row>
    <row r="58" spans="1:10" ht="15.75" x14ac:dyDescent="0.2">
      <c r="A58" s="44" t="s">
        <v>116</v>
      </c>
      <c r="B58" s="45">
        <v>1.2</v>
      </c>
      <c r="C58" s="44" t="s">
        <v>141</v>
      </c>
      <c r="D58" s="32"/>
      <c r="E58" s="46">
        <f t="shared" si="2"/>
        <v>0</v>
      </c>
      <c r="F58" s="47"/>
      <c r="G58" s="6"/>
      <c r="H58" s="48">
        <f t="shared" si="3"/>
        <v>1.2</v>
      </c>
      <c r="I58" s="34"/>
    </row>
    <row r="59" spans="1:10" ht="15.75" x14ac:dyDescent="0.2">
      <c r="A59" s="44" t="s">
        <v>115</v>
      </c>
      <c r="B59" s="45">
        <v>0.2</v>
      </c>
      <c r="C59" s="44" t="s">
        <v>141</v>
      </c>
      <c r="D59" s="32"/>
      <c r="E59" s="46">
        <f t="shared" si="2"/>
        <v>0</v>
      </c>
      <c r="F59" s="47"/>
      <c r="G59" s="6"/>
      <c r="H59" s="48">
        <f t="shared" si="3"/>
        <v>0.2</v>
      </c>
      <c r="I59" s="34"/>
    </row>
    <row r="60" spans="1:10" ht="15.75" x14ac:dyDescent="0.2">
      <c r="A60" s="44" t="s">
        <v>17</v>
      </c>
      <c r="B60" s="45">
        <v>1.4</v>
      </c>
      <c r="C60" s="44" t="s">
        <v>141</v>
      </c>
      <c r="D60" s="32"/>
      <c r="E60" s="46">
        <f t="shared" si="2"/>
        <v>0</v>
      </c>
      <c r="F60" s="47"/>
      <c r="G60" s="6"/>
      <c r="H60" s="48">
        <f t="shared" si="3"/>
        <v>1.4</v>
      </c>
      <c r="I60" s="34"/>
    </row>
    <row r="61" spans="1:10" ht="15.75" x14ac:dyDescent="0.2">
      <c r="A61" s="44" t="s">
        <v>16</v>
      </c>
      <c r="B61" s="45">
        <v>1.6</v>
      </c>
      <c r="C61" s="44" t="s">
        <v>141</v>
      </c>
      <c r="D61" s="32"/>
      <c r="E61" s="46">
        <f t="shared" si="2"/>
        <v>0</v>
      </c>
      <c r="F61" s="47"/>
      <c r="G61" s="6"/>
      <c r="H61" s="48">
        <f t="shared" si="3"/>
        <v>1.6</v>
      </c>
      <c r="I61" s="34"/>
    </row>
    <row r="62" spans="1:10" ht="15.75" x14ac:dyDescent="0.2">
      <c r="A62" s="44" t="s">
        <v>163</v>
      </c>
      <c r="B62" s="45">
        <v>1.4</v>
      </c>
      <c r="C62" s="44" t="s">
        <v>141</v>
      </c>
      <c r="D62" s="32"/>
      <c r="E62" s="46">
        <f t="shared" si="2"/>
        <v>0</v>
      </c>
      <c r="F62" s="47"/>
      <c r="G62" s="6"/>
      <c r="H62" s="48">
        <f t="shared" si="3"/>
        <v>1.4</v>
      </c>
      <c r="I62" s="56"/>
      <c r="J62" s="36"/>
    </row>
    <row r="63" spans="1:10" ht="15.75" x14ac:dyDescent="0.2">
      <c r="A63" s="49" t="s">
        <v>15</v>
      </c>
      <c r="B63" s="50">
        <v>5.9</v>
      </c>
      <c r="C63" s="44" t="s">
        <v>141</v>
      </c>
      <c r="D63" s="32"/>
      <c r="E63" s="46">
        <f t="shared" si="2"/>
        <v>0</v>
      </c>
      <c r="F63" s="47"/>
      <c r="G63" s="6"/>
      <c r="H63" s="48">
        <f t="shared" si="3"/>
        <v>5.9</v>
      </c>
    </row>
    <row r="64" spans="1:10" ht="15.75" x14ac:dyDescent="0.2">
      <c r="A64" s="49" t="s">
        <v>14</v>
      </c>
      <c r="B64" s="50">
        <v>6.4</v>
      </c>
      <c r="C64" s="44" t="s">
        <v>141</v>
      </c>
      <c r="D64" s="32"/>
      <c r="E64" s="46">
        <f t="shared" si="2"/>
        <v>0</v>
      </c>
      <c r="F64" s="47"/>
      <c r="G64" s="6"/>
      <c r="H64" s="48">
        <f t="shared" si="3"/>
        <v>6.4</v>
      </c>
    </row>
    <row r="65" spans="1:9" ht="15.75" x14ac:dyDescent="0.2">
      <c r="A65" s="49" t="s">
        <v>145</v>
      </c>
      <c r="B65" s="50">
        <v>3</v>
      </c>
      <c r="C65" s="44" t="s">
        <v>141</v>
      </c>
      <c r="D65" s="32"/>
      <c r="E65" s="46">
        <f t="shared" si="2"/>
        <v>0</v>
      </c>
      <c r="F65" s="47"/>
      <c r="G65" s="6"/>
      <c r="H65" s="48">
        <f t="shared" si="3"/>
        <v>3</v>
      </c>
    </row>
    <row r="66" spans="1:9" ht="15.75" x14ac:dyDescent="0.2">
      <c r="A66" s="44" t="s">
        <v>114</v>
      </c>
      <c r="B66" s="45">
        <v>1.9</v>
      </c>
      <c r="C66" s="44" t="s">
        <v>141</v>
      </c>
      <c r="D66" s="32"/>
      <c r="E66" s="46">
        <f t="shared" si="2"/>
        <v>0</v>
      </c>
      <c r="F66" s="47"/>
      <c r="G66" s="6"/>
      <c r="H66" s="48">
        <f t="shared" si="3"/>
        <v>1.9</v>
      </c>
      <c r="I66" s="34"/>
    </row>
    <row r="67" spans="1:9" ht="15.75" x14ac:dyDescent="0.2">
      <c r="A67" s="44" t="s">
        <v>154</v>
      </c>
      <c r="B67" s="45">
        <v>0.6</v>
      </c>
      <c r="C67" s="44" t="s">
        <v>141</v>
      </c>
      <c r="D67" s="32"/>
      <c r="E67" s="46">
        <f t="shared" ref="E67:E98" si="4">IF(D67&gt;1,B67,0)</f>
        <v>0</v>
      </c>
      <c r="F67" s="47"/>
      <c r="G67" s="6"/>
      <c r="H67" s="48">
        <f t="shared" ref="H67:H98" si="5">IF(D67&gt;1,0,IF(AND(ISBLANK(D67),ISBLANK(F67)),B67,IF(F67&gt;1,B67-G67)))</f>
        <v>0.6</v>
      </c>
      <c r="I67" s="55"/>
    </row>
    <row r="68" spans="1:9" ht="15.75" x14ac:dyDescent="0.2">
      <c r="A68" s="44" t="s">
        <v>13</v>
      </c>
      <c r="B68" s="45">
        <v>0.7</v>
      </c>
      <c r="C68" s="44" t="s">
        <v>141</v>
      </c>
      <c r="D68" s="32"/>
      <c r="E68" s="46">
        <f t="shared" si="4"/>
        <v>0</v>
      </c>
      <c r="F68" s="47"/>
      <c r="G68" s="6"/>
      <c r="H68" s="48">
        <f t="shared" si="5"/>
        <v>0.7</v>
      </c>
      <c r="I68" s="34"/>
    </row>
    <row r="69" spans="1:9" ht="15.75" x14ac:dyDescent="0.2">
      <c r="A69" s="44" t="s">
        <v>12</v>
      </c>
      <c r="B69" s="45">
        <v>0.2</v>
      </c>
      <c r="C69" s="44" t="s">
        <v>141</v>
      </c>
      <c r="D69" s="32"/>
      <c r="E69" s="46">
        <f t="shared" si="4"/>
        <v>0</v>
      </c>
      <c r="F69" s="47"/>
      <c r="G69" s="6"/>
      <c r="H69" s="48">
        <f t="shared" si="5"/>
        <v>0.2</v>
      </c>
      <c r="I69" s="34"/>
    </row>
    <row r="70" spans="1:9" ht="15.75" x14ac:dyDescent="0.2">
      <c r="A70" s="44" t="s">
        <v>11</v>
      </c>
      <c r="B70" s="45">
        <v>0.1</v>
      </c>
      <c r="C70" s="44" t="s">
        <v>141</v>
      </c>
      <c r="D70" s="32"/>
      <c r="E70" s="46">
        <f t="shared" si="4"/>
        <v>0</v>
      </c>
      <c r="F70" s="47"/>
      <c r="G70" s="6"/>
      <c r="H70" s="48">
        <f t="shared" si="5"/>
        <v>0.1</v>
      </c>
      <c r="I70" s="34" t="s">
        <v>119</v>
      </c>
    </row>
    <row r="71" spans="1:9" ht="15.75" x14ac:dyDescent="0.25">
      <c r="A71" s="44" t="s">
        <v>167</v>
      </c>
      <c r="B71" s="45">
        <v>2.5</v>
      </c>
      <c r="C71" s="44" t="s">
        <v>141</v>
      </c>
      <c r="D71" s="33"/>
      <c r="E71" s="46">
        <f t="shared" si="4"/>
        <v>0</v>
      </c>
      <c r="F71" s="47"/>
      <c r="G71" s="6"/>
      <c r="H71" s="48">
        <f t="shared" si="5"/>
        <v>2.5</v>
      </c>
      <c r="I71" s="37" t="s">
        <v>172</v>
      </c>
    </row>
    <row r="72" spans="1:9" ht="15.75" x14ac:dyDescent="0.25">
      <c r="A72" s="44" t="s">
        <v>169</v>
      </c>
      <c r="B72" s="45">
        <v>0.1</v>
      </c>
      <c r="C72" s="44" t="s">
        <v>141</v>
      </c>
      <c r="D72" s="33"/>
      <c r="E72" s="46">
        <f t="shared" si="4"/>
        <v>0</v>
      </c>
      <c r="F72" s="47"/>
      <c r="G72" s="6"/>
      <c r="H72" s="48">
        <f t="shared" si="5"/>
        <v>0.1</v>
      </c>
      <c r="I72" s="37" t="s">
        <v>172</v>
      </c>
    </row>
    <row r="73" spans="1:9" ht="15.75" x14ac:dyDescent="0.2">
      <c r="A73" s="44" t="s">
        <v>125</v>
      </c>
      <c r="B73" s="45">
        <v>0.4</v>
      </c>
      <c r="C73" s="44" t="s">
        <v>141</v>
      </c>
      <c r="D73" s="32"/>
      <c r="E73" s="46">
        <f t="shared" si="4"/>
        <v>0</v>
      </c>
      <c r="F73" s="47"/>
      <c r="G73" s="6"/>
      <c r="H73" s="48">
        <f t="shared" si="5"/>
        <v>0.4</v>
      </c>
      <c r="I73" s="34"/>
    </row>
    <row r="74" spans="1:9" ht="15.75" x14ac:dyDescent="0.2">
      <c r="A74" s="44" t="s">
        <v>157</v>
      </c>
      <c r="B74" s="45">
        <v>0.4</v>
      </c>
      <c r="C74" s="44" t="s">
        <v>141</v>
      </c>
      <c r="D74" s="32"/>
      <c r="E74" s="46">
        <f t="shared" si="4"/>
        <v>0</v>
      </c>
      <c r="F74" s="47"/>
      <c r="G74" s="6"/>
      <c r="H74" s="48">
        <f t="shared" si="5"/>
        <v>0.4</v>
      </c>
      <c r="I74" s="57" t="s">
        <v>158</v>
      </c>
    </row>
    <row r="75" spans="1:9" ht="15.75" x14ac:dyDescent="0.25">
      <c r="A75" s="44" t="s">
        <v>166</v>
      </c>
      <c r="B75" s="45">
        <v>1.1000000000000001</v>
      </c>
      <c r="C75" s="44" t="s">
        <v>141</v>
      </c>
      <c r="D75" s="33"/>
      <c r="E75" s="46">
        <f t="shared" si="4"/>
        <v>0</v>
      </c>
      <c r="F75" s="47"/>
      <c r="G75" s="6"/>
      <c r="H75" s="48">
        <f t="shared" si="5"/>
        <v>1.1000000000000001</v>
      </c>
      <c r="I75" s="37" t="s">
        <v>172</v>
      </c>
    </row>
    <row r="76" spans="1:9" ht="15.75" x14ac:dyDescent="0.25">
      <c r="A76" s="44" t="s">
        <v>10</v>
      </c>
      <c r="B76" s="45">
        <v>0.7</v>
      </c>
      <c r="C76" s="44" t="s">
        <v>141</v>
      </c>
      <c r="D76" s="32"/>
      <c r="E76" s="46">
        <f t="shared" si="4"/>
        <v>0</v>
      </c>
      <c r="F76" s="47"/>
      <c r="G76" s="6"/>
      <c r="H76" s="48">
        <f t="shared" si="5"/>
        <v>0.7</v>
      </c>
      <c r="I76" s="37" t="s">
        <v>126</v>
      </c>
    </row>
    <row r="77" spans="1:9" ht="15.75" x14ac:dyDescent="0.25">
      <c r="A77" s="44" t="s">
        <v>124</v>
      </c>
      <c r="B77" s="45">
        <v>0.2</v>
      </c>
      <c r="C77" s="44" t="s">
        <v>141</v>
      </c>
      <c r="D77" s="32"/>
      <c r="E77" s="46">
        <f t="shared" si="4"/>
        <v>0</v>
      </c>
      <c r="F77" s="47"/>
      <c r="G77" s="6"/>
      <c r="H77" s="48">
        <f t="shared" si="5"/>
        <v>0.2</v>
      </c>
      <c r="I77" s="37" t="s">
        <v>126</v>
      </c>
    </row>
    <row r="78" spans="1:9" ht="15.75" x14ac:dyDescent="0.2">
      <c r="A78" s="44" t="s">
        <v>123</v>
      </c>
      <c r="B78" s="45">
        <v>1.5</v>
      </c>
      <c r="C78" s="44" t="s">
        <v>141</v>
      </c>
      <c r="D78" s="32"/>
      <c r="E78" s="46">
        <f t="shared" si="4"/>
        <v>0</v>
      </c>
      <c r="F78" s="47"/>
      <c r="G78" s="6"/>
      <c r="H78" s="48">
        <f t="shared" si="5"/>
        <v>1.5</v>
      </c>
      <c r="I78" s="34"/>
    </row>
    <row r="79" spans="1:9" ht="15.75" x14ac:dyDescent="0.25">
      <c r="A79" s="44" t="s">
        <v>9</v>
      </c>
      <c r="B79" s="52">
        <v>7.4</v>
      </c>
      <c r="C79" s="44" t="s">
        <v>141</v>
      </c>
      <c r="D79" s="32"/>
      <c r="E79" s="46">
        <f t="shared" si="4"/>
        <v>0</v>
      </c>
      <c r="F79" s="47"/>
      <c r="G79" s="6"/>
      <c r="H79" s="48">
        <f t="shared" si="5"/>
        <v>7.4</v>
      </c>
    </row>
    <row r="80" spans="1:9" ht="15.75" x14ac:dyDescent="0.2">
      <c r="A80" s="44" t="s">
        <v>122</v>
      </c>
      <c r="B80" s="45">
        <v>0.2</v>
      </c>
      <c r="C80" s="44" t="s">
        <v>141</v>
      </c>
      <c r="D80" s="33"/>
      <c r="E80" s="46">
        <f t="shared" si="4"/>
        <v>0</v>
      </c>
      <c r="F80" s="47"/>
      <c r="G80" s="6"/>
      <c r="H80" s="48">
        <f t="shared" si="5"/>
        <v>0.2</v>
      </c>
      <c r="I80" s="34"/>
    </row>
    <row r="81" spans="1:9" ht="15.75" x14ac:dyDescent="0.2">
      <c r="A81" s="44" t="s">
        <v>121</v>
      </c>
      <c r="B81" s="45">
        <v>0.1</v>
      </c>
      <c r="C81" s="44" t="s">
        <v>141</v>
      </c>
      <c r="D81" s="33"/>
      <c r="E81" s="46">
        <f t="shared" si="4"/>
        <v>0</v>
      </c>
      <c r="F81" s="47"/>
      <c r="G81" s="6"/>
      <c r="H81" s="48">
        <f t="shared" si="5"/>
        <v>0.1</v>
      </c>
      <c r="I81" s="34"/>
    </row>
    <row r="82" spans="1:9" ht="15.75" x14ac:dyDescent="0.2">
      <c r="A82" s="44" t="s">
        <v>8</v>
      </c>
      <c r="B82" s="45">
        <v>0.1</v>
      </c>
      <c r="C82" s="44" t="s">
        <v>141</v>
      </c>
      <c r="D82" s="33"/>
      <c r="E82" s="46">
        <f t="shared" si="4"/>
        <v>0</v>
      </c>
      <c r="F82" s="47"/>
      <c r="G82" s="6"/>
      <c r="H82" s="48">
        <f t="shared" si="5"/>
        <v>0.1</v>
      </c>
      <c r="I82" s="34" t="s">
        <v>152</v>
      </c>
    </row>
    <row r="83" spans="1:9" ht="15.75" x14ac:dyDescent="0.25">
      <c r="A83" s="44" t="s">
        <v>165</v>
      </c>
      <c r="B83" s="45">
        <v>0.5</v>
      </c>
      <c r="C83" s="44" t="s">
        <v>141</v>
      </c>
      <c r="D83" s="33"/>
      <c r="E83" s="46">
        <f t="shared" si="4"/>
        <v>0</v>
      </c>
      <c r="F83" s="47"/>
      <c r="G83" s="6"/>
      <c r="H83" s="48">
        <f t="shared" si="5"/>
        <v>0.5</v>
      </c>
      <c r="I83" s="37" t="s">
        <v>172</v>
      </c>
    </row>
    <row r="84" spans="1:9" ht="15.75" x14ac:dyDescent="0.2">
      <c r="A84" s="44" t="s">
        <v>7</v>
      </c>
      <c r="B84" s="45">
        <v>2</v>
      </c>
      <c r="C84" s="44" t="s">
        <v>141</v>
      </c>
      <c r="D84" s="33"/>
      <c r="E84" s="46">
        <f t="shared" si="4"/>
        <v>0</v>
      </c>
      <c r="F84" s="47"/>
      <c r="G84" s="6"/>
      <c r="H84" s="48">
        <f t="shared" si="5"/>
        <v>2</v>
      </c>
      <c r="I84" s="34"/>
    </row>
    <row r="85" spans="1:9" ht="15.75" x14ac:dyDescent="0.2">
      <c r="A85" s="44" t="s">
        <v>6</v>
      </c>
      <c r="B85" s="45">
        <v>2.1</v>
      </c>
      <c r="C85" s="44" t="s">
        <v>141</v>
      </c>
      <c r="D85" s="33"/>
      <c r="E85" s="46">
        <f t="shared" si="4"/>
        <v>0</v>
      </c>
      <c r="F85" s="47"/>
      <c r="G85" s="6"/>
      <c r="H85" s="48">
        <f t="shared" si="5"/>
        <v>2.1</v>
      </c>
      <c r="I85" s="34"/>
    </row>
    <row r="86" spans="1:9" ht="15.75" x14ac:dyDescent="0.25">
      <c r="A86" s="54" t="s">
        <v>120</v>
      </c>
      <c r="B86" s="53">
        <f>161/5280</f>
        <v>3.0492424242424241E-2</v>
      </c>
      <c r="C86" s="44" t="s">
        <v>141</v>
      </c>
      <c r="D86" s="33"/>
      <c r="E86" s="46">
        <f t="shared" si="4"/>
        <v>0</v>
      </c>
      <c r="F86" s="47"/>
      <c r="G86" s="6"/>
      <c r="H86" s="48">
        <f t="shared" si="5"/>
        <v>3.0492424242424241E-2</v>
      </c>
      <c r="I86" s="37" t="s">
        <v>127</v>
      </c>
    </row>
    <row r="87" spans="1:9" ht="15.75" x14ac:dyDescent="0.2">
      <c r="A87" s="44" t="s">
        <v>153</v>
      </c>
      <c r="B87" s="50">
        <v>0.7</v>
      </c>
      <c r="C87" s="44" t="s">
        <v>141</v>
      </c>
      <c r="D87" s="33"/>
      <c r="E87" s="46">
        <f t="shared" si="4"/>
        <v>0</v>
      </c>
      <c r="F87" s="47"/>
      <c r="G87" s="6"/>
      <c r="H87" s="48">
        <f t="shared" si="5"/>
        <v>0.7</v>
      </c>
      <c r="I87" s="34" t="s">
        <v>131</v>
      </c>
    </row>
    <row r="88" spans="1:9" ht="15.75" x14ac:dyDescent="0.2">
      <c r="A88" s="44" t="s">
        <v>5</v>
      </c>
      <c r="B88" s="45">
        <v>2.2999999999999998</v>
      </c>
      <c r="C88" s="44" t="s">
        <v>141</v>
      </c>
      <c r="D88" s="33"/>
      <c r="E88" s="46">
        <f t="shared" si="4"/>
        <v>0</v>
      </c>
      <c r="F88" s="47"/>
      <c r="G88" s="6"/>
      <c r="H88" s="48">
        <f t="shared" si="5"/>
        <v>2.2999999999999998</v>
      </c>
      <c r="I88" s="34"/>
    </row>
    <row r="89" spans="1:9" ht="15.75" x14ac:dyDescent="0.2">
      <c r="A89" s="44" t="s">
        <v>4</v>
      </c>
      <c r="B89" s="45">
        <v>1</v>
      </c>
      <c r="C89" s="44" t="s">
        <v>141</v>
      </c>
      <c r="D89" s="33"/>
      <c r="E89" s="46">
        <f t="shared" si="4"/>
        <v>0</v>
      </c>
      <c r="F89" s="47"/>
      <c r="G89" s="6"/>
      <c r="H89" s="48">
        <f t="shared" si="5"/>
        <v>1</v>
      </c>
      <c r="I89" s="34"/>
    </row>
    <row r="90" spans="1:9" ht="15.75" x14ac:dyDescent="0.2">
      <c r="A90" s="44" t="s">
        <v>3</v>
      </c>
      <c r="B90" s="45">
        <v>0.8</v>
      </c>
      <c r="C90" s="44" t="s">
        <v>141</v>
      </c>
      <c r="D90" s="33"/>
      <c r="E90" s="46">
        <f t="shared" si="4"/>
        <v>0</v>
      </c>
      <c r="F90" s="47"/>
      <c r="G90" s="6"/>
      <c r="H90" s="48">
        <f t="shared" si="5"/>
        <v>0.8</v>
      </c>
      <c r="I90" s="34"/>
    </row>
    <row r="91" spans="1:9" ht="15.75" x14ac:dyDescent="0.2">
      <c r="A91" s="49" t="s">
        <v>142</v>
      </c>
      <c r="B91" s="50">
        <v>4.9000000000000004</v>
      </c>
      <c r="C91" s="44" t="s">
        <v>141</v>
      </c>
      <c r="D91" s="33"/>
      <c r="E91" s="46">
        <f t="shared" si="4"/>
        <v>0</v>
      </c>
      <c r="F91" s="47"/>
      <c r="G91" s="6"/>
      <c r="H91" s="48">
        <f t="shared" si="5"/>
        <v>4.9000000000000004</v>
      </c>
      <c r="I91" s="58" t="s">
        <v>174</v>
      </c>
    </row>
    <row r="92" spans="1:9" ht="15.75" x14ac:dyDescent="0.2">
      <c r="A92" s="44" t="s">
        <v>2</v>
      </c>
      <c r="B92" s="45">
        <v>2.9</v>
      </c>
      <c r="C92" s="44" t="s">
        <v>141</v>
      </c>
      <c r="D92" s="33"/>
      <c r="E92" s="46">
        <f t="shared" si="4"/>
        <v>0</v>
      </c>
      <c r="F92" s="47"/>
      <c r="G92" s="6"/>
      <c r="H92" s="48">
        <f t="shared" si="5"/>
        <v>2.9</v>
      </c>
      <c r="I92" s="34"/>
    </row>
    <row r="93" spans="1:9" ht="15.75" x14ac:dyDescent="0.2">
      <c r="A93" s="44" t="s">
        <v>1</v>
      </c>
      <c r="B93" s="45">
        <v>1.1000000000000001</v>
      </c>
      <c r="C93" s="44" t="s">
        <v>141</v>
      </c>
      <c r="D93" s="33"/>
      <c r="E93" s="46">
        <f t="shared" si="4"/>
        <v>0</v>
      </c>
      <c r="F93" s="47"/>
      <c r="G93" s="6"/>
      <c r="H93" s="48">
        <f t="shared" si="5"/>
        <v>1.1000000000000001</v>
      </c>
      <c r="I93" s="34"/>
    </row>
    <row r="94" spans="1:9" ht="15.75" x14ac:dyDescent="0.2">
      <c r="A94" s="44" t="s">
        <v>0</v>
      </c>
      <c r="B94" s="45">
        <v>1</v>
      </c>
      <c r="C94" s="44" t="s">
        <v>141</v>
      </c>
      <c r="D94" s="33"/>
      <c r="E94" s="46">
        <f t="shared" si="4"/>
        <v>0</v>
      </c>
      <c r="F94" s="47"/>
      <c r="G94" s="6"/>
      <c r="H94" s="48">
        <f t="shared" si="5"/>
        <v>1</v>
      </c>
      <c r="I94" s="34"/>
    </row>
    <row r="95" spans="1:9" ht="15.75" x14ac:dyDescent="0.2">
      <c r="A95" s="44" t="s">
        <v>90</v>
      </c>
      <c r="B95" s="45">
        <v>0.8</v>
      </c>
      <c r="C95" s="44" t="s">
        <v>51</v>
      </c>
      <c r="D95" s="32"/>
      <c r="E95" s="46">
        <f t="shared" si="4"/>
        <v>0</v>
      </c>
      <c r="F95" s="47"/>
      <c r="G95" s="6"/>
      <c r="H95" s="48">
        <f t="shared" si="5"/>
        <v>0.8</v>
      </c>
      <c r="I95" s="34"/>
    </row>
    <row r="96" spans="1:9" ht="15.75" x14ac:dyDescent="0.2">
      <c r="A96" s="44" t="s">
        <v>89</v>
      </c>
      <c r="B96" s="45">
        <v>1.6</v>
      </c>
      <c r="C96" s="44" t="s">
        <v>51</v>
      </c>
      <c r="D96" s="32"/>
      <c r="E96" s="46">
        <f t="shared" si="4"/>
        <v>0</v>
      </c>
      <c r="F96" s="47"/>
      <c r="G96" s="6"/>
      <c r="H96" s="48">
        <f t="shared" si="5"/>
        <v>1.6</v>
      </c>
      <c r="I96" s="34"/>
    </row>
    <row r="97" spans="1:9" ht="15.75" x14ac:dyDescent="0.2">
      <c r="A97" s="44" t="s">
        <v>88</v>
      </c>
      <c r="B97" s="45">
        <v>0.5</v>
      </c>
      <c r="C97" s="44" t="s">
        <v>51</v>
      </c>
      <c r="D97" s="32"/>
      <c r="E97" s="46">
        <f t="shared" si="4"/>
        <v>0</v>
      </c>
      <c r="F97" s="47"/>
      <c r="G97" s="6"/>
      <c r="H97" s="48">
        <f t="shared" si="5"/>
        <v>0.5</v>
      </c>
      <c r="I97" s="34"/>
    </row>
    <row r="98" spans="1:9" ht="15.75" x14ac:dyDescent="0.2">
      <c r="A98" s="44" t="s">
        <v>87</v>
      </c>
      <c r="B98" s="45">
        <v>2</v>
      </c>
      <c r="C98" s="44" t="s">
        <v>51</v>
      </c>
      <c r="D98" s="32"/>
      <c r="E98" s="46">
        <f t="shared" si="4"/>
        <v>0</v>
      </c>
      <c r="F98" s="47"/>
      <c r="G98" s="6"/>
      <c r="H98" s="48">
        <f t="shared" si="5"/>
        <v>2</v>
      </c>
      <c r="I98" s="34"/>
    </row>
    <row r="99" spans="1:9" ht="15.75" x14ac:dyDescent="0.2">
      <c r="A99" s="44" t="s">
        <v>86</v>
      </c>
      <c r="B99" s="45">
        <v>0.4</v>
      </c>
      <c r="C99" s="44" t="s">
        <v>51</v>
      </c>
      <c r="D99" s="32"/>
      <c r="E99" s="46">
        <f t="shared" ref="E99:E130" si="6">IF(D99&gt;1,B99,0)</f>
        <v>0</v>
      </c>
      <c r="F99" s="47"/>
      <c r="G99" s="6"/>
      <c r="H99" s="48">
        <f t="shared" ref="H99:H130" si="7">IF(D99&gt;1,0,IF(AND(ISBLANK(D99),ISBLANK(F99)),B99,IF(F99&gt;1,B99-G99)))</f>
        <v>0.4</v>
      </c>
      <c r="I99" s="34"/>
    </row>
    <row r="100" spans="1:9" ht="15.75" x14ac:dyDescent="0.2">
      <c r="A100" s="44" t="s">
        <v>85</v>
      </c>
      <c r="B100" s="45">
        <v>3.2</v>
      </c>
      <c r="C100" s="44" t="s">
        <v>51</v>
      </c>
      <c r="D100" s="32"/>
      <c r="E100" s="46">
        <f t="shared" si="6"/>
        <v>0</v>
      </c>
      <c r="F100" s="47"/>
      <c r="G100" s="6"/>
      <c r="H100" s="48">
        <f t="shared" si="7"/>
        <v>3.2</v>
      </c>
      <c r="I100" s="34"/>
    </row>
    <row r="101" spans="1:9" ht="15.75" x14ac:dyDescent="0.2">
      <c r="A101" s="44" t="s">
        <v>84</v>
      </c>
      <c r="B101" s="45">
        <v>0.4</v>
      </c>
      <c r="C101" s="44" t="s">
        <v>51</v>
      </c>
      <c r="D101" s="32"/>
      <c r="E101" s="46">
        <f t="shared" si="6"/>
        <v>0</v>
      </c>
      <c r="F101" s="47"/>
      <c r="G101" s="6"/>
      <c r="H101" s="48">
        <f t="shared" si="7"/>
        <v>0.4</v>
      </c>
      <c r="I101" s="34"/>
    </row>
    <row r="102" spans="1:9" ht="15.75" x14ac:dyDescent="0.2">
      <c r="A102" s="44" t="s">
        <v>83</v>
      </c>
      <c r="B102" s="45">
        <v>0.2</v>
      </c>
      <c r="C102" s="44" t="s">
        <v>51</v>
      </c>
      <c r="D102" s="32"/>
      <c r="E102" s="46">
        <f t="shared" si="6"/>
        <v>0</v>
      </c>
      <c r="F102" s="47"/>
      <c r="G102" s="6"/>
      <c r="H102" s="48">
        <f t="shared" si="7"/>
        <v>0.2</v>
      </c>
      <c r="I102" s="34"/>
    </row>
    <row r="103" spans="1:9" ht="15.75" x14ac:dyDescent="0.2">
      <c r="A103" s="44" t="s">
        <v>82</v>
      </c>
      <c r="B103" s="45">
        <v>3.1</v>
      </c>
      <c r="C103" s="44" t="s">
        <v>51</v>
      </c>
      <c r="D103" s="32"/>
      <c r="E103" s="46">
        <f t="shared" si="6"/>
        <v>0</v>
      </c>
      <c r="F103" s="47"/>
      <c r="G103" s="6"/>
      <c r="H103" s="48">
        <f t="shared" si="7"/>
        <v>3.1</v>
      </c>
      <c r="I103" s="34"/>
    </row>
    <row r="104" spans="1:9" ht="15.75" x14ac:dyDescent="0.2">
      <c r="A104" s="44" t="s">
        <v>81</v>
      </c>
      <c r="B104" s="45">
        <v>1.3</v>
      </c>
      <c r="C104" s="44" t="s">
        <v>51</v>
      </c>
      <c r="D104" s="32"/>
      <c r="E104" s="46">
        <f t="shared" si="6"/>
        <v>0</v>
      </c>
      <c r="F104" s="47"/>
      <c r="G104" s="6"/>
      <c r="H104" s="48">
        <f t="shared" si="7"/>
        <v>1.3</v>
      </c>
      <c r="I104" s="34"/>
    </row>
    <row r="105" spans="1:9" ht="15.75" x14ac:dyDescent="0.2">
      <c r="A105" s="44" t="s">
        <v>103</v>
      </c>
      <c r="B105" s="45">
        <v>0.3</v>
      </c>
      <c r="C105" s="44" t="s">
        <v>51</v>
      </c>
      <c r="D105" s="32"/>
      <c r="E105" s="46">
        <f t="shared" si="6"/>
        <v>0</v>
      </c>
      <c r="F105" s="47"/>
      <c r="G105" s="6"/>
      <c r="H105" s="48">
        <f t="shared" si="7"/>
        <v>0.3</v>
      </c>
      <c r="I105" s="34" t="s">
        <v>104</v>
      </c>
    </row>
    <row r="106" spans="1:9" ht="15.75" x14ac:dyDescent="0.2">
      <c r="A106" s="44" t="s">
        <v>80</v>
      </c>
      <c r="B106" s="45">
        <v>0.7</v>
      </c>
      <c r="C106" s="44" t="s">
        <v>51</v>
      </c>
      <c r="D106" s="32"/>
      <c r="E106" s="46">
        <f t="shared" si="6"/>
        <v>0</v>
      </c>
      <c r="F106" s="47"/>
      <c r="G106" s="6"/>
      <c r="H106" s="48">
        <f t="shared" si="7"/>
        <v>0.7</v>
      </c>
      <c r="I106" s="34"/>
    </row>
    <row r="107" spans="1:9" ht="15.75" x14ac:dyDescent="0.2">
      <c r="A107" s="44" t="s">
        <v>79</v>
      </c>
      <c r="B107" s="45">
        <v>3.6</v>
      </c>
      <c r="C107" s="44" t="s">
        <v>51</v>
      </c>
      <c r="D107" s="32"/>
      <c r="E107" s="46">
        <f t="shared" si="6"/>
        <v>0</v>
      </c>
      <c r="F107" s="47"/>
      <c r="G107" s="6"/>
      <c r="H107" s="48">
        <f t="shared" si="7"/>
        <v>3.6</v>
      </c>
      <c r="I107" s="34"/>
    </row>
    <row r="108" spans="1:9" ht="15.75" x14ac:dyDescent="0.2">
      <c r="A108" s="44" t="s">
        <v>78</v>
      </c>
      <c r="B108" s="45">
        <v>0.7</v>
      </c>
      <c r="C108" s="44" t="s">
        <v>51</v>
      </c>
      <c r="D108" s="32"/>
      <c r="E108" s="46">
        <f t="shared" si="6"/>
        <v>0</v>
      </c>
      <c r="F108" s="47"/>
      <c r="G108" s="6"/>
      <c r="H108" s="48">
        <f t="shared" si="7"/>
        <v>0.7</v>
      </c>
      <c r="I108" s="34"/>
    </row>
    <row r="109" spans="1:9" ht="15.75" x14ac:dyDescent="0.2">
      <c r="A109" s="44" t="s">
        <v>102</v>
      </c>
      <c r="B109" s="45">
        <v>0.5</v>
      </c>
      <c r="C109" s="44" t="s">
        <v>51</v>
      </c>
      <c r="D109" s="32"/>
      <c r="E109" s="46">
        <f t="shared" si="6"/>
        <v>0</v>
      </c>
      <c r="F109" s="47"/>
      <c r="G109" s="6"/>
      <c r="H109" s="48">
        <f t="shared" si="7"/>
        <v>0.5</v>
      </c>
      <c r="I109" s="34"/>
    </row>
    <row r="110" spans="1:9" ht="15.75" x14ac:dyDescent="0.2">
      <c r="A110" s="44" t="s">
        <v>77</v>
      </c>
      <c r="B110" s="45">
        <v>1</v>
      </c>
      <c r="C110" s="44" t="s">
        <v>51</v>
      </c>
      <c r="D110" s="32"/>
      <c r="E110" s="46">
        <f t="shared" si="6"/>
        <v>0</v>
      </c>
      <c r="F110" s="47"/>
      <c r="G110" s="6"/>
      <c r="H110" s="48">
        <f t="shared" si="7"/>
        <v>1</v>
      </c>
      <c r="I110" s="34"/>
    </row>
    <row r="111" spans="1:9" ht="15.75" x14ac:dyDescent="0.2">
      <c r="A111" s="44" t="s">
        <v>76</v>
      </c>
      <c r="B111" s="45">
        <v>0.5</v>
      </c>
      <c r="C111" s="44" t="s">
        <v>51</v>
      </c>
      <c r="D111" s="32"/>
      <c r="E111" s="46">
        <f t="shared" si="6"/>
        <v>0</v>
      </c>
      <c r="F111" s="47"/>
      <c r="G111" s="6"/>
      <c r="H111" s="48">
        <f t="shared" si="7"/>
        <v>0.5</v>
      </c>
      <c r="I111" s="34"/>
    </row>
    <row r="112" spans="1:9" ht="15.75" x14ac:dyDescent="0.25">
      <c r="A112" s="44" t="s">
        <v>75</v>
      </c>
      <c r="B112" s="45">
        <v>0.3</v>
      </c>
      <c r="C112" s="44" t="s">
        <v>51</v>
      </c>
      <c r="D112" s="32"/>
      <c r="E112" s="46">
        <f t="shared" si="6"/>
        <v>0</v>
      </c>
      <c r="F112" s="47"/>
      <c r="G112" s="6"/>
      <c r="H112" s="48">
        <f t="shared" si="7"/>
        <v>0.3</v>
      </c>
      <c r="I112" s="35" t="s">
        <v>105</v>
      </c>
    </row>
    <row r="113" spans="1:9" ht="15.75" x14ac:dyDescent="0.2">
      <c r="A113" s="44" t="s">
        <v>74</v>
      </c>
      <c r="B113" s="45">
        <v>2.6</v>
      </c>
      <c r="C113" s="44" t="s">
        <v>51</v>
      </c>
      <c r="D113" s="32"/>
      <c r="E113" s="46">
        <f t="shared" si="6"/>
        <v>0</v>
      </c>
      <c r="F113" s="47"/>
      <c r="G113" s="6"/>
      <c r="H113" s="48">
        <f t="shared" si="7"/>
        <v>2.6</v>
      </c>
      <c r="I113" s="34"/>
    </row>
    <row r="114" spans="1:9" ht="15.75" x14ac:dyDescent="0.2">
      <c r="A114" s="44" t="s">
        <v>73</v>
      </c>
      <c r="B114" s="45">
        <v>2.2999999999999998</v>
      </c>
      <c r="C114" s="44" t="s">
        <v>51</v>
      </c>
      <c r="D114" s="32"/>
      <c r="E114" s="46">
        <f t="shared" si="6"/>
        <v>0</v>
      </c>
      <c r="F114" s="47"/>
      <c r="G114" s="6"/>
      <c r="H114" s="48">
        <f t="shared" si="7"/>
        <v>2.2999999999999998</v>
      </c>
      <c r="I114" s="34"/>
    </row>
    <row r="115" spans="1:9" ht="15.75" x14ac:dyDescent="0.2">
      <c r="A115" s="44" t="s">
        <v>72</v>
      </c>
      <c r="B115" s="45">
        <v>0.2</v>
      </c>
      <c r="C115" s="44" t="s">
        <v>51</v>
      </c>
      <c r="D115" s="32"/>
      <c r="E115" s="46">
        <f t="shared" si="6"/>
        <v>0</v>
      </c>
      <c r="F115" s="47"/>
      <c r="G115" s="6"/>
      <c r="H115" s="48">
        <f t="shared" si="7"/>
        <v>0.2</v>
      </c>
      <c r="I115" s="34"/>
    </row>
    <row r="116" spans="1:9" ht="15.75" x14ac:dyDescent="0.2">
      <c r="A116" s="44" t="s">
        <v>71</v>
      </c>
      <c r="B116" s="45">
        <v>1.4</v>
      </c>
      <c r="C116" s="44" t="s">
        <v>51</v>
      </c>
      <c r="D116" s="32"/>
      <c r="E116" s="46">
        <f t="shared" si="6"/>
        <v>0</v>
      </c>
      <c r="F116" s="47"/>
      <c r="G116" s="6"/>
      <c r="H116" s="48">
        <f t="shared" si="7"/>
        <v>1.4</v>
      </c>
      <c r="I116" s="34"/>
    </row>
    <row r="117" spans="1:9" ht="15.75" x14ac:dyDescent="0.2">
      <c r="A117" s="44" t="s">
        <v>70</v>
      </c>
      <c r="B117" s="45">
        <v>1.5</v>
      </c>
      <c r="C117" s="44" t="s">
        <v>51</v>
      </c>
      <c r="D117" s="32"/>
      <c r="E117" s="46">
        <f t="shared" si="6"/>
        <v>0</v>
      </c>
      <c r="F117" s="47"/>
      <c r="G117" s="6"/>
      <c r="H117" s="48">
        <f t="shared" si="7"/>
        <v>1.5</v>
      </c>
      <c r="I117" s="34"/>
    </row>
    <row r="118" spans="1:9" ht="15.75" x14ac:dyDescent="0.2">
      <c r="A118" s="44" t="s">
        <v>69</v>
      </c>
      <c r="B118" s="45">
        <v>1.3</v>
      </c>
      <c r="C118" s="44" t="s">
        <v>51</v>
      </c>
      <c r="D118" s="32"/>
      <c r="E118" s="46">
        <f t="shared" si="6"/>
        <v>0</v>
      </c>
      <c r="F118" s="47"/>
      <c r="G118" s="6"/>
      <c r="H118" s="48">
        <f t="shared" si="7"/>
        <v>1.3</v>
      </c>
      <c r="I118" s="34"/>
    </row>
    <row r="119" spans="1:9" ht="15.75" x14ac:dyDescent="0.2">
      <c r="A119" s="44" t="s">
        <v>68</v>
      </c>
      <c r="B119" s="45">
        <v>4.9000000000000004</v>
      </c>
      <c r="C119" s="44" t="s">
        <v>51</v>
      </c>
      <c r="D119" s="32"/>
      <c r="E119" s="46">
        <f t="shared" si="6"/>
        <v>0</v>
      </c>
      <c r="F119" s="47"/>
      <c r="G119" s="6"/>
      <c r="H119" s="48">
        <f t="shared" si="7"/>
        <v>4.9000000000000004</v>
      </c>
      <c r="I119" s="34"/>
    </row>
    <row r="120" spans="1:9" ht="15.75" x14ac:dyDescent="0.2">
      <c r="A120" s="44" t="s">
        <v>67</v>
      </c>
      <c r="B120" s="45">
        <v>2.2000000000000002</v>
      </c>
      <c r="C120" s="44" t="s">
        <v>51</v>
      </c>
      <c r="D120" s="32"/>
      <c r="E120" s="46">
        <f t="shared" si="6"/>
        <v>0</v>
      </c>
      <c r="F120" s="47"/>
      <c r="G120" s="6"/>
      <c r="H120" s="48">
        <f t="shared" si="7"/>
        <v>2.2000000000000002</v>
      </c>
      <c r="I120" s="34"/>
    </row>
    <row r="121" spans="1:9" ht="15.75" x14ac:dyDescent="0.2">
      <c r="A121" s="44" t="s">
        <v>66</v>
      </c>
      <c r="B121" s="45">
        <v>0.5</v>
      </c>
      <c r="C121" s="44" t="s">
        <v>51</v>
      </c>
      <c r="D121" s="32"/>
      <c r="E121" s="46">
        <f t="shared" si="6"/>
        <v>0</v>
      </c>
      <c r="F121" s="47"/>
      <c r="G121" s="6"/>
      <c r="H121" s="48">
        <f t="shared" si="7"/>
        <v>0.5</v>
      </c>
      <c r="I121" s="34"/>
    </row>
    <row r="122" spans="1:9" ht="15.75" x14ac:dyDescent="0.2">
      <c r="A122" s="44" t="s">
        <v>65</v>
      </c>
      <c r="B122" s="45">
        <v>0.3</v>
      </c>
      <c r="C122" s="44" t="s">
        <v>51</v>
      </c>
      <c r="D122" s="32"/>
      <c r="E122" s="46">
        <f t="shared" si="6"/>
        <v>0</v>
      </c>
      <c r="F122" s="47"/>
      <c r="G122" s="6"/>
      <c r="H122" s="48">
        <f t="shared" si="7"/>
        <v>0.3</v>
      </c>
      <c r="I122" s="34"/>
    </row>
    <row r="123" spans="1:9" ht="15.75" x14ac:dyDescent="0.2">
      <c r="A123" s="44" t="s">
        <v>64</v>
      </c>
      <c r="B123" s="45">
        <v>0.3</v>
      </c>
      <c r="C123" s="44" t="s">
        <v>51</v>
      </c>
      <c r="D123" s="32"/>
      <c r="E123" s="46">
        <f t="shared" si="6"/>
        <v>0</v>
      </c>
      <c r="F123" s="47"/>
      <c r="G123" s="6"/>
      <c r="H123" s="48">
        <f t="shared" si="7"/>
        <v>0.3</v>
      </c>
      <c r="I123" s="34"/>
    </row>
    <row r="124" spans="1:9" ht="15.75" x14ac:dyDescent="0.2">
      <c r="A124" s="44" t="s">
        <v>62</v>
      </c>
      <c r="B124" s="45">
        <v>4.4000000000000004</v>
      </c>
      <c r="C124" s="44" t="s">
        <v>51</v>
      </c>
      <c r="D124" s="32"/>
      <c r="E124" s="46">
        <f t="shared" si="6"/>
        <v>0</v>
      </c>
      <c r="F124" s="47"/>
      <c r="G124" s="6"/>
      <c r="H124" s="48">
        <f t="shared" si="7"/>
        <v>4.4000000000000004</v>
      </c>
      <c r="I124" s="34"/>
    </row>
    <row r="125" spans="1:9" ht="15.75" x14ac:dyDescent="0.2">
      <c r="A125" s="44" t="s">
        <v>63</v>
      </c>
      <c r="B125" s="45">
        <v>0.3</v>
      </c>
      <c r="C125" s="44" t="s">
        <v>51</v>
      </c>
      <c r="D125" s="32"/>
      <c r="E125" s="46">
        <f t="shared" si="6"/>
        <v>0</v>
      </c>
      <c r="F125" s="47"/>
      <c r="G125" s="6"/>
      <c r="H125" s="48">
        <f t="shared" si="7"/>
        <v>0.3</v>
      </c>
      <c r="I125" s="34"/>
    </row>
    <row r="126" spans="1:9" ht="15.75" x14ac:dyDescent="0.2">
      <c r="A126" s="44" t="s">
        <v>61</v>
      </c>
      <c r="B126" s="45">
        <v>0.5</v>
      </c>
      <c r="C126" s="44" t="s">
        <v>51</v>
      </c>
      <c r="D126" s="32"/>
      <c r="E126" s="46">
        <f t="shared" si="6"/>
        <v>0</v>
      </c>
      <c r="F126" s="47"/>
      <c r="G126" s="6"/>
      <c r="H126" s="48">
        <f t="shared" si="7"/>
        <v>0.5</v>
      </c>
      <c r="I126" s="34"/>
    </row>
    <row r="127" spans="1:9" ht="15.75" x14ac:dyDescent="0.2">
      <c r="A127" s="44" t="s">
        <v>60</v>
      </c>
      <c r="B127" s="45">
        <v>2.4</v>
      </c>
      <c r="C127" s="44" t="s">
        <v>51</v>
      </c>
      <c r="D127" s="32"/>
      <c r="E127" s="46">
        <f t="shared" si="6"/>
        <v>0</v>
      </c>
      <c r="F127" s="47"/>
      <c r="G127" s="6"/>
      <c r="H127" s="48">
        <f t="shared" si="7"/>
        <v>2.4</v>
      </c>
      <c r="I127" s="34"/>
    </row>
    <row r="128" spans="1:9" ht="15.75" x14ac:dyDescent="0.2">
      <c r="A128" s="44" t="s">
        <v>59</v>
      </c>
      <c r="B128" s="45">
        <v>2.2000000000000002</v>
      </c>
      <c r="C128" s="44" t="s">
        <v>51</v>
      </c>
      <c r="D128" s="32"/>
      <c r="E128" s="46">
        <f t="shared" si="6"/>
        <v>0</v>
      </c>
      <c r="F128" s="47"/>
      <c r="G128" s="6"/>
      <c r="H128" s="48">
        <f t="shared" si="7"/>
        <v>2.2000000000000002</v>
      </c>
      <c r="I128" s="34"/>
    </row>
    <row r="129" spans="1:10" ht="15.75" x14ac:dyDescent="0.2">
      <c r="A129" s="44" t="s">
        <v>58</v>
      </c>
      <c r="B129" s="45">
        <v>5</v>
      </c>
      <c r="C129" s="44" t="s">
        <v>51</v>
      </c>
      <c r="D129" s="32"/>
      <c r="E129" s="46">
        <f t="shared" si="6"/>
        <v>0</v>
      </c>
      <c r="F129" s="47"/>
      <c r="G129" s="6"/>
      <c r="H129" s="48">
        <f t="shared" si="7"/>
        <v>5</v>
      </c>
      <c r="I129" s="34"/>
    </row>
    <row r="130" spans="1:10" ht="15.75" x14ac:dyDescent="0.2">
      <c r="A130" s="44" t="s">
        <v>106</v>
      </c>
      <c r="B130" s="45">
        <v>0.4</v>
      </c>
      <c r="C130" s="44" t="s">
        <v>51</v>
      </c>
      <c r="D130" s="32"/>
      <c r="E130" s="46">
        <f t="shared" si="6"/>
        <v>0</v>
      </c>
      <c r="F130" s="47"/>
      <c r="G130" s="6"/>
      <c r="H130" s="48">
        <f t="shared" si="7"/>
        <v>0.4</v>
      </c>
      <c r="I130" s="34" t="s">
        <v>108</v>
      </c>
    </row>
    <row r="131" spans="1:10" ht="15.75" x14ac:dyDescent="0.2">
      <c r="A131" s="44" t="s">
        <v>57</v>
      </c>
      <c r="B131" s="45">
        <v>0.3</v>
      </c>
      <c r="C131" s="44" t="s">
        <v>51</v>
      </c>
      <c r="D131" s="32"/>
      <c r="E131" s="46">
        <f t="shared" ref="E131:E162" si="8">IF(D131&gt;1,B131,0)</f>
        <v>0</v>
      </c>
      <c r="F131" s="47"/>
      <c r="G131" s="6"/>
      <c r="H131" s="48">
        <f t="shared" ref="H131:H162" si="9">IF(D131&gt;1,0,IF(AND(ISBLANK(D131),ISBLANK(F131)),B131,IF(F131&gt;1,B131-G131)))</f>
        <v>0.3</v>
      </c>
      <c r="I131" s="34"/>
    </row>
    <row r="132" spans="1:10" ht="15.75" x14ac:dyDescent="0.2">
      <c r="A132" s="44" t="s">
        <v>54</v>
      </c>
      <c r="B132" s="45">
        <v>3.3</v>
      </c>
      <c r="C132" s="44" t="s">
        <v>51</v>
      </c>
      <c r="D132" s="32"/>
      <c r="E132" s="46">
        <f t="shared" si="8"/>
        <v>0</v>
      </c>
      <c r="F132" s="47"/>
      <c r="G132" s="6"/>
      <c r="H132" s="48">
        <f t="shared" si="9"/>
        <v>3.3</v>
      </c>
      <c r="I132" s="34"/>
    </row>
    <row r="133" spans="1:10" ht="15.75" x14ac:dyDescent="0.2">
      <c r="A133" s="44" t="s">
        <v>53</v>
      </c>
      <c r="B133" s="45">
        <v>3.1</v>
      </c>
      <c r="C133" s="44" t="s">
        <v>51</v>
      </c>
      <c r="D133" s="32"/>
      <c r="E133" s="46">
        <f t="shared" si="8"/>
        <v>0</v>
      </c>
      <c r="F133" s="47"/>
      <c r="G133" s="6"/>
      <c r="H133" s="48">
        <f t="shared" si="9"/>
        <v>3.1</v>
      </c>
      <c r="I133" s="34"/>
    </row>
    <row r="134" spans="1:10" ht="15.75" x14ac:dyDescent="0.2">
      <c r="A134" s="44" t="s">
        <v>52</v>
      </c>
      <c r="B134" s="45">
        <v>1</v>
      </c>
      <c r="C134" s="44" t="s">
        <v>51</v>
      </c>
      <c r="D134" s="32"/>
      <c r="E134" s="46">
        <f t="shared" si="8"/>
        <v>0</v>
      </c>
      <c r="F134" s="47"/>
      <c r="G134" s="6"/>
      <c r="H134" s="48">
        <f t="shared" si="9"/>
        <v>1</v>
      </c>
      <c r="I134" s="34"/>
    </row>
    <row r="135" spans="1:10" ht="15.75" x14ac:dyDescent="0.2">
      <c r="A135" s="44" t="s">
        <v>56</v>
      </c>
      <c r="B135" s="45">
        <v>0.2</v>
      </c>
      <c r="C135" s="44" t="s">
        <v>55</v>
      </c>
      <c r="D135" s="32"/>
      <c r="E135" s="46">
        <f t="shared" si="8"/>
        <v>0</v>
      </c>
      <c r="F135" s="47"/>
      <c r="G135" s="6"/>
      <c r="H135" s="48">
        <f t="shared" si="9"/>
        <v>0.2</v>
      </c>
      <c r="I135" s="34" t="s">
        <v>107</v>
      </c>
    </row>
    <row r="136" spans="1:10" x14ac:dyDescent="0.2">
      <c r="A136" s="17"/>
      <c r="B136" s="18"/>
      <c r="C136" s="19"/>
      <c r="D136" s="20"/>
      <c r="E136" s="21"/>
      <c r="F136" s="22"/>
      <c r="G136" s="19"/>
      <c r="H136" s="17"/>
    </row>
    <row r="137" spans="1:10" ht="15.75" x14ac:dyDescent="0.2">
      <c r="A137" s="17" t="s">
        <v>128</v>
      </c>
      <c r="B137" s="18">
        <f>SUM(B2:B135)</f>
        <v>216.23049242424244</v>
      </c>
      <c r="C137" s="19"/>
      <c r="D137" s="23" t="s">
        <v>93</v>
      </c>
      <c r="E137" s="24">
        <f>SUM(E3:E135)</f>
        <v>0</v>
      </c>
      <c r="F137" s="25"/>
      <c r="G137" s="24">
        <f>SUMIF(F3:F135,"&lt;&gt;",G3:G135)</f>
        <v>0</v>
      </c>
      <c r="H137" s="26">
        <f>SUM(H3:H135)</f>
        <v>216.23049242424244</v>
      </c>
    </row>
    <row r="138" spans="1:10" x14ac:dyDescent="0.2">
      <c r="A138" s="17"/>
      <c r="B138" s="17"/>
      <c r="C138" s="19"/>
      <c r="D138" s="20"/>
      <c r="E138" s="21"/>
      <c r="F138" s="22"/>
      <c r="G138" s="19"/>
      <c r="H138" s="17"/>
    </row>
    <row r="139" spans="1:10" ht="15.75" x14ac:dyDescent="0.25">
      <c r="A139" s="17"/>
      <c r="B139" s="17"/>
      <c r="C139" s="27"/>
      <c r="D139" s="17"/>
      <c r="E139" s="28"/>
      <c r="F139" s="28" t="s">
        <v>162</v>
      </c>
      <c r="G139" s="29">
        <f>IF(AND(E137=0,G137=0),0,(E137+G137)/B137)</f>
        <v>0</v>
      </c>
      <c r="H139" s="3"/>
      <c r="I139" s="1"/>
      <c r="J139" s="17"/>
    </row>
    <row r="140" spans="1:10" ht="15.75" x14ac:dyDescent="0.25">
      <c r="A140" s="17"/>
      <c r="B140" s="17"/>
      <c r="C140" s="59"/>
      <c r="D140" s="59"/>
      <c r="E140" s="24"/>
      <c r="F140" s="25"/>
      <c r="G140" s="30"/>
      <c r="H140" s="17"/>
    </row>
    <row r="141" spans="1:10" x14ac:dyDescent="0.2">
      <c r="A141" s="17"/>
      <c r="B141" s="17"/>
      <c r="C141" s="19"/>
      <c r="D141" s="20"/>
      <c r="E141" s="21"/>
      <c r="F141" s="25"/>
      <c r="G141" s="30"/>
      <c r="H141" s="17"/>
    </row>
    <row r="142" spans="1:10" x14ac:dyDescent="0.2">
      <c r="A142" s="17"/>
      <c r="B142" s="17"/>
      <c r="C142" s="19"/>
      <c r="D142" s="20"/>
      <c r="E142" s="21"/>
      <c r="F142" s="22"/>
      <c r="G142" s="19"/>
      <c r="H142" s="17"/>
    </row>
    <row r="143" spans="1:10" x14ac:dyDescent="0.2">
      <c r="A143" s="41" t="s">
        <v>147</v>
      </c>
      <c r="B143" s="17"/>
      <c r="C143" s="19"/>
      <c r="D143" s="20"/>
      <c r="E143" s="21"/>
      <c r="F143" s="22"/>
      <c r="G143" s="19"/>
      <c r="H143" s="17"/>
    </row>
    <row r="144" spans="1:10" x14ac:dyDescent="0.2">
      <c r="A144" s="42" t="s">
        <v>129</v>
      </c>
      <c r="B144" t="s">
        <v>159</v>
      </c>
      <c r="C144" s="17"/>
      <c r="D144" s="17"/>
      <c r="E144" s="21"/>
      <c r="F144" s="22"/>
      <c r="G144" s="19"/>
      <c r="H144" s="17"/>
    </row>
    <row r="145" spans="1:8" ht="15" x14ac:dyDescent="0.25">
      <c r="A145" s="43" t="s">
        <v>149</v>
      </c>
      <c r="B145" t="s">
        <v>160</v>
      </c>
      <c r="C145" s="31"/>
      <c r="D145" s="17"/>
      <c r="E145" s="21"/>
      <c r="F145" s="22"/>
      <c r="G145" s="19"/>
      <c r="H145" s="17"/>
    </row>
    <row r="146" spans="1:8" x14ac:dyDescent="0.2">
      <c r="A146" s="42" t="s">
        <v>148</v>
      </c>
      <c r="B146" t="s">
        <v>161</v>
      </c>
    </row>
    <row r="147" spans="1:8" x14ac:dyDescent="0.2">
      <c r="A147" t="s">
        <v>150</v>
      </c>
    </row>
  </sheetData>
  <sortState ref="A3:I135">
    <sortCondition ref="C3:C135"/>
    <sortCondition ref="A3:A135"/>
  </sortState>
  <mergeCells count="3">
    <mergeCell ref="C140:D140"/>
    <mergeCell ref="F1:G1"/>
    <mergeCell ref="D1:E1"/>
  </mergeCells>
  <phoneticPr fontId="9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McMaster</dc:creator>
  <cp:lastModifiedBy>Katherine Challis</cp:lastModifiedBy>
  <dcterms:created xsi:type="dcterms:W3CDTF">2016-10-08T22:18:32Z</dcterms:created>
  <dcterms:modified xsi:type="dcterms:W3CDTF">2019-10-04T21:57:51Z</dcterms:modified>
</cp:coreProperties>
</file>